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755" tabRatio="967" firstSheet="1" activeTab="13"/>
  </bookViews>
  <sheets>
    <sheet name="Frontesp." sheetId="1" r:id="rId1"/>
    <sheet name="VA" sheetId="2" r:id="rId2"/>
    <sheet name="VB" sheetId="3" r:id="rId3"/>
    <sheet name="VE" sheetId="4" r:id="rId4"/>
    <sheet name="DETT VE" sheetId="5" r:id="rId5"/>
    <sheet name="VF1" sheetId="6" r:id="rId6"/>
    <sheet name="VF2" sheetId="7" r:id="rId7"/>
    <sheet name="VF3" sheetId="8" r:id="rId8"/>
    <sheet name="DETT VF" sheetId="9" r:id="rId9"/>
    <sheet name="VH" sheetId="10" r:id="rId10"/>
    <sheet name="VJ" sheetId="11" r:id="rId11"/>
    <sheet name="VN" sheetId="12" r:id="rId12"/>
    <sheet name="VT" sheetId="13" r:id="rId13"/>
    <sheet name="VL" sheetId="14" r:id="rId14"/>
    <sheet name="VP" sheetId="15" r:id="rId15"/>
    <sheet name="VQ" sheetId="16" r:id="rId16"/>
    <sheet name="Margine analitico" sheetId="17" r:id="rId17"/>
    <sheet name="Margine globale" sheetId="18" r:id="rId18"/>
    <sheet name="VC" sheetId="19" r:id="rId19"/>
    <sheet name="Plafond" sheetId="20" r:id="rId20"/>
    <sheet name="Intra" sheetId="21" r:id="rId21"/>
    <sheet name="VX" sheetId="22" r:id="rId22"/>
    <sheet name="Rev Charge" sheetId="23" r:id="rId23"/>
  </sheets>
  <definedNames>
    <definedName name="_xlnm.Print_Area" localSheetId="4">'DETT VE'!$A$1:$C$23</definedName>
    <definedName name="_xlnm.Print_Area" localSheetId="8">'DETT VF'!$A$1:$C$39</definedName>
    <definedName name="_xlnm.Print_Area" localSheetId="0">'Frontesp.'!$A$1:$G$25</definedName>
    <definedName name="_xlnm.Print_Area" localSheetId="20">'Intra'!$A$3:$B$34</definedName>
    <definedName name="_xlnm.Print_Area" localSheetId="16">'Margine analitico'!$A$1:$J$35</definedName>
    <definedName name="_xlnm.Print_Area" localSheetId="17">'Margine globale'!$A$1:$F$25</definedName>
    <definedName name="_xlnm.Print_Area" localSheetId="19">'Plafond'!$A$2:$B$23</definedName>
    <definedName name="_xlnm.Print_Area" localSheetId="1">'VA'!$A$1:$D$17</definedName>
    <definedName name="_xlnm.Print_Area" localSheetId="18">'VC'!$A$1:$G$33</definedName>
    <definedName name="_xlnm.Print_Area" localSheetId="3">'VE'!$A$1:$D$73</definedName>
    <definedName name="_xlnm.Print_Area" localSheetId="5">'VF1'!$A$1:$E$60</definedName>
    <definedName name="_xlnm.Print_Area" localSheetId="6">'VF2'!$A$1:$E$48</definedName>
    <definedName name="_xlnm.Print_Area" localSheetId="7">'VF3'!$A$1:$G$19</definedName>
    <definedName name="_xlnm.Print_Area" localSheetId="9">'VH'!$A$1:$O$29</definedName>
    <definedName name="_xlnm.Print_Area" localSheetId="10">'VJ'!$B$1:$E$56</definedName>
    <definedName name="_xlnm.Print_Area" localSheetId="13">'VL'!$A$1:$D$37</definedName>
    <definedName name="_xlnm.Print_Area" localSheetId="12">'VT'!$A$1:$G$39</definedName>
    <definedName name="_xlnm.Print_Area" localSheetId="21">'VX'!$A$1:$D$17</definedName>
  </definedNames>
  <calcPr fullCalcOnLoad="1"/>
</workbook>
</file>

<file path=xl/comments7.xml><?xml version="1.0" encoding="utf-8"?>
<comments xmlns="http://schemas.openxmlformats.org/spreadsheetml/2006/main">
  <authors>
    <author>marco manferrari</author>
  </authors>
  <commentList>
    <comment ref="C22" authorId="0">
      <text>
        <r>
          <rPr>
            <b/>
            <sz val="10"/>
            <rFont val="Tahoma"/>
            <family val="2"/>
          </rPr>
          <t>Inserire manualmente 100% nel caso la % dovesse essere superiore.</t>
        </r>
        <r>
          <rPr>
            <sz val="10"/>
            <rFont val="Tahoma"/>
            <family val="2"/>
          </rPr>
          <t xml:space="preserve">
</t>
        </r>
      </text>
    </comment>
  </commentList>
</comments>
</file>

<file path=xl/sharedStrings.xml><?xml version="1.0" encoding="utf-8"?>
<sst xmlns="http://schemas.openxmlformats.org/spreadsheetml/2006/main" count="853" uniqueCount="722">
  <si>
    <t>* Indicare l'importo dell'acconto dovuto anche se effettivamente non versato.</t>
  </si>
  <si>
    <t>Acquisti all'interno di oro industriale e di argento puro per i quali l'imposta è dovuta dal cessionario ex art. 17, 5° comma</t>
  </si>
  <si>
    <t>VJ7</t>
  </si>
  <si>
    <t>Acquisti all'interno di oro da investimento per i quali essendo stata esercitata l'opzione per la tassazione da parte del cedente, l'imposta è dovuta dal cessionario ex art. 17, 5° comma</t>
  </si>
  <si>
    <t>VJ8</t>
  </si>
  <si>
    <t>VJ9</t>
  </si>
  <si>
    <t>VJ10</t>
  </si>
  <si>
    <t>VJ11</t>
  </si>
  <si>
    <t>DETTAGLIO DEL QUADRO VF DA RIPORTARE NEL QUADRO VJ</t>
  </si>
  <si>
    <t>Totale acquisti da Vaticano e S.Marino (art. 17, 3°c.)</t>
  </si>
  <si>
    <t>Imponibile</t>
  </si>
  <si>
    <t>Importazioni (ESCLUSI gli acquisti di beni dalla Repubblica di San Marino) risultanti dalle bollette doganali registrate nel periodo</t>
  </si>
  <si>
    <t>Fatture esenti per soggetti in 36-bis</t>
  </si>
  <si>
    <t>Fatture non soggette/escluse</t>
  </si>
  <si>
    <t>+ Operazioni  non imponibili ex artt. 41, 52 e 58 comma 1 del D.L.331/93</t>
  </si>
  <si>
    <t xml:space="preserve"> Operazioni non imponibili a seguito di dichiarazione d'intento (art. 8 lett. c DPR 633/72)</t>
  </si>
  <si>
    <t>VA1-4</t>
  </si>
  <si>
    <t>Cessioni di beni ammortizzabili (compresi i corrispettivi di vendita dei beni in regime del margine diminuiti del margine ) e passaggi interni</t>
  </si>
  <si>
    <t>VJ15</t>
  </si>
  <si>
    <t xml:space="preserve">Acquisti non soggetti (art. 74 c. 7 e 8 D.P.R 633/72 richiamato dall'art. 42, comma 1 D.L. 331/93) </t>
  </si>
  <si>
    <t>Importazioni effettuate senza pagamento dell'imposta con utilizzo del plafond (art. 2, comma 2, della L. 18/02/97, n. 28 e degli art. 68 lett. a) e 70 del D.P.R. n. 633/72)</t>
  </si>
  <si>
    <t>VJ13</t>
  </si>
  <si>
    <t>Cessioni intra sia dirette che in triangolazione  (art. 41 D.L. 331/93) compresi i prelievi di beni da depositi IVA con spedizione in altro Stato CEE</t>
  </si>
  <si>
    <t>Operazioni esenti relative all'oro da investimento (art.19 comma 3 lettera d)</t>
  </si>
  <si>
    <t>Operazioni esenti di cui all'art.10 n. 27 quinquies</t>
  </si>
  <si>
    <t>Operazioni non soggette di cui all'art. 74 comma 1</t>
  </si>
  <si>
    <t xml:space="preserve">Fatture per l'acquisto (anche in acconto) e prezzo di riscatto di beni ammortizzabili materiali anche acquisiti mediante contratti di leasing, compresi i beni materiali inferiori ad € 516,46 e beni immateriali (esclusi gli oneri pluriennali) </t>
  </si>
  <si>
    <t>MODALITA’ DI COMPILAZIONE PER IL PRESTATORE/CEDENTE</t>
  </si>
  <si>
    <t>MODALITA’ DI COMPILAZIONE PER IL COMMITTENTE/CESSIONARIO</t>
  </si>
  <si>
    <t>quadro VE</t>
  </si>
  <si>
    <t>quadro VF</t>
  </si>
  <si>
    <t>quadro VJ</t>
  </si>
  <si>
    <t>Le fatture passive soggette al regime del reverse-charge vanno altresì indicate:</t>
  </si>
  <si>
    <t>quadro VL</t>
  </si>
  <si>
    <t xml:space="preserve">ESPORTAZIONI E </t>
  </si>
  <si>
    <t>OPERAZ. INTRA</t>
  </si>
  <si>
    <t>CODICE ATTIVITA' PREVALENTE ATECOFIN 2007</t>
  </si>
  <si>
    <t>Segno +</t>
  </si>
  <si>
    <t xml:space="preserve"> Cessioni effettuate con regime del "reverse charge"</t>
  </si>
  <si>
    <t>di cui prestazioni di servi rese nel settore edile da subappaltatori senza addebito di imposta ai sensi dell'art. 17, comma 6 lettera a)</t>
  </si>
  <si>
    <t>Campania</t>
  </si>
  <si>
    <t>(per cessioni occasionali di beni in regime del margine con contestuale applicazione di altri regimi particolari)</t>
  </si>
  <si>
    <t>PARTE 1 - Determinazione della percentuale di detrazione (Art. 19-bis):</t>
  </si>
  <si>
    <t xml:space="preserve"> T O T A L E  (VF24)  </t>
  </si>
  <si>
    <t>Totale acquisti intracomunitari di beni</t>
  </si>
  <si>
    <t>+/- Differenza di quadratura per determinazione plafond utilizzabile (plafond utilizzato no registrato)</t>
  </si>
  <si>
    <t>QUADRO VB</t>
  </si>
  <si>
    <t>Il quadro è riservato ai soggetti che intendono avvalersi di quanto previsto dall'art. 2, comma 36-vicies ter del D.l. n. 138/2011. In particolare nei righi da VB1 a VB7 vanno indicati gli estremi identificativi dei rapporti con gli operatori finanziari di cui all'art. 7, sesto comma, del D.P.R. 605/1973 (ad esempio Banche, Poste italiane etc.) in essere nel periodo di imposta oggetto della presente dichiarazione.</t>
  </si>
  <si>
    <t>VB1</t>
  </si>
  <si>
    <t>Codice di identificazione Stato Estero</t>
  </si>
  <si>
    <t>Tipo di rapporto</t>
  </si>
  <si>
    <t>VB2</t>
  </si>
  <si>
    <t>VB3</t>
  </si>
  <si>
    <t>VB4</t>
  </si>
  <si>
    <t>VB5</t>
  </si>
  <si>
    <t>VB6</t>
  </si>
  <si>
    <t>VB7</t>
  </si>
  <si>
    <t>Acquisti Intracomunitari di beni (vedere dettaglio VF)</t>
  </si>
  <si>
    <t>Importazioni (vedere dettaglio VF)</t>
  </si>
  <si>
    <t>Acquisti da San Marino di beni(vedere dettaglio VF)</t>
  </si>
  <si>
    <t>Acquisti di beni, inclusi quelli di oro industriale e argento puro rottami, telefoni cellulari e microprocessori</t>
  </si>
  <si>
    <t>A DEBITO                         (anche se non effettivamente versato)</t>
  </si>
  <si>
    <t>crediti dovranno essere indicati gli importi rideterminati per effetto dei versamenti eseguiti mediante i modelli F24 immatricolazioni IVA UE</t>
  </si>
  <si>
    <t>TRASFERIMENTI ANNI PRECEDENTI RESTITUITI DALLA CONTROLLANTE  A CONTROLLATE NON OPERATIVE</t>
  </si>
  <si>
    <t>VX3</t>
  </si>
  <si>
    <t>ECCEDENZA DI VERSAMENTO</t>
  </si>
  <si>
    <t>QUADRO VC</t>
  </si>
  <si>
    <t>Esportatori e operatori assimilati - Acquisti e importazioni senza applicazione dell'IVA</t>
  </si>
  <si>
    <t>Prospetto annuale delle annotazioni relative alla disponibilità ed utilizzazione mensile dei plafonds</t>
  </si>
  <si>
    <t>PLAFOND</t>
  </si>
  <si>
    <t>all'interno o per acquisti intra</t>
  </si>
  <si>
    <t>all'importazione</t>
  </si>
  <si>
    <t>art. 8, 2° c.</t>
  </si>
  <si>
    <t>art. 8, 2° c. e art. 68 lett. a)</t>
  </si>
  <si>
    <t>DICEMBRE</t>
  </si>
  <si>
    <t>TOTALE (VC13)</t>
  </si>
  <si>
    <t>+ Operazioni imponibili Italia (compresi gli imponibili delle operazioni rientranti nel regime del margine)</t>
  </si>
  <si>
    <t xml:space="preserve">+ Operazioni non imponibili </t>
  </si>
  <si>
    <t>+ Operazioni non imponibili a seguito di dichiarazioni d'intento</t>
  </si>
  <si>
    <t>+ Operazioni esenti</t>
  </si>
  <si>
    <t>+ Corrispettivi - Margine positivo delle operazioni rientranti nel regime del margine</t>
  </si>
  <si>
    <t>- Cessione beni ammortizzabili (anche se rientranti nel regime del margine) e passaggi interni</t>
  </si>
  <si>
    <t>= VOLUME D'AFFARI MENSILE</t>
  </si>
  <si>
    <t>ESPORTAZIONI:</t>
  </si>
  <si>
    <t>CESSIONI INTRACOMUNITARIE :</t>
  </si>
  <si>
    <t>CLIENTE:</t>
  </si>
  <si>
    <t>(Se variati indicare di seguito i dati aggiornati)</t>
  </si>
  <si>
    <t>IVA REGISTRATA</t>
  </si>
  <si>
    <t>DICEMBRE saldo versato</t>
  </si>
  <si>
    <t>TOTALE  PLAFOND  DISPONIBILE    (1)</t>
  </si>
  <si>
    <t>VERIFICARE LA CONDIZIONE DEL 10% AI FINI DELLA SUSSISTENZA DELLO STATUS DI ESPORTATORE ABITUALE</t>
  </si>
  <si>
    <t>(1) Si rammenta che a decorrere dal 14/3/97:</t>
  </si>
  <si>
    <t xml:space="preserve">Riportare gli importi al netto delle variazioni e senza arrotondamenti </t>
  </si>
  <si>
    <t>OPERAZIONI IMPONIBILI AGRICOLE (art. 34 c.1)</t>
  </si>
  <si>
    <t xml:space="preserve">IMPORTI </t>
  </si>
  <si>
    <t>IVA registrata</t>
  </si>
  <si>
    <t xml:space="preserve"> Operazioni al  2% </t>
  </si>
  <si>
    <t xml:space="preserve"> Operazioni al  4% </t>
  </si>
  <si>
    <t xml:space="preserve"> registrate in anni precedenti</t>
  </si>
  <si>
    <t>OPERAZIONI IMPONIBILI COMMERCIALI O PROFESSIONALI</t>
  </si>
  <si>
    <t>IMPONIBILI</t>
  </si>
  <si>
    <t>VE20</t>
  </si>
  <si>
    <t>VE21</t>
  </si>
  <si>
    <t>VE22</t>
  </si>
  <si>
    <t>VE23</t>
  </si>
  <si>
    <t>VE24</t>
  </si>
  <si>
    <t>VE25</t>
  </si>
  <si>
    <t>ALTRE OPERAZIONI</t>
  </si>
  <si>
    <t>VE31</t>
  </si>
  <si>
    <t>VE32</t>
  </si>
  <si>
    <t>VE33</t>
  </si>
  <si>
    <t>VE34</t>
  </si>
  <si>
    <t>VE35</t>
  </si>
  <si>
    <t>VE36</t>
  </si>
  <si>
    <t>VE37</t>
  </si>
  <si>
    <t>VE38</t>
  </si>
  <si>
    <t>VE40</t>
  </si>
  <si>
    <t>DETTAGLIO VE33 OPERAZIONI ESENTI ART.10 DI CUI AI N. DA 1 A 9</t>
  </si>
  <si>
    <t>Rientranti nell'attività propria</t>
  </si>
  <si>
    <t>Non rientranti nell'attività propria o accessorie ad operazioni imponibili</t>
  </si>
  <si>
    <t>QUADRATURA DA REGISTRI</t>
  </si>
  <si>
    <t xml:space="preserve">VOLUME D'AFFARI                                                                                                                  </t>
  </si>
  <si>
    <t>A CREDITO</t>
  </si>
  <si>
    <t>Fatture relative a canoni di leasing, di locazione (compresi gli immobili), di usufrutto e di noleggio per l'utilizzo di beni (che in caso di acquisto sarebbero strumentali) e corrispettivi relativi all'acquisto di beni strumentali non ammortizzabili (es. terreno)</t>
  </si>
  <si>
    <t>TOTALE RETTIFICA (somma algebrica dei righi da 5 a 10, da inserire nel calcolo dell'IVA ammessa in  detrazione</t>
  </si>
  <si>
    <t xml:space="preserve">UTILIZZATO </t>
  </si>
  <si>
    <t>VOLUME D'AFFARI (*)</t>
  </si>
  <si>
    <t>(*) Determinazione del volume d'affari mensile:</t>
  </si>
  <si>
    <t xml:space="preserve">Metodo adottato per la determinazione del plafond:      </t>
  </si>
  <si>
    <t xml:space="preserve"> RENDICONTO DELLE VARIAZIONI MENSILI DEL</t>
  </si>
  <si>
    <t xml:space="preserve"> Cessioni di beni ammortizzabili (anche se rientrati nel regime del margine) e passaggi interni</t>
  </si>
  <si>
    <t>Operazioni fuori campo IVA e/o non soggette</t>
  </si>
  <si>
    <t>Registrazione su registro fatture emesse acquisti INTRA</t>
  </si>
  <si>
    <t>DETTAGLIO RIGHI VE30 E VE32 QUADRO VE</t>
  </si>
  <si>
    <t>DETTAGLIO DEL RIGO VE30:</t>
  </si>
  <si>
    <t>DETTAGLIO DEL RIGO VE32:</t>
  </si>
  <si>
    <t>IVA DETRATTA</t>
  </si>
  <si>
    <t>Acquisti con iva indetraibile</t>
  </si>
  <si>
    <t xml:space="preserve">Importazioni per le quali non è ammessa la detrazione dell'imposta                                                                  </t>
  </si>
  <si>
    <t>2. l'importo risultante dalla rettifica della detrazione relativa ai beni ammortizzabili;</t>
  </si>
  <si>
    <t>IVA ammessa in detrazione:</t>
  </si>
  <si>
    <t>Totale rettifiche (indicare con il segno + o -)</t>
  </si>
  <si>
    <t>Se le operazioni esenti di cui all'art. 10 (rigo VE33) sono occasionali barrare la casella</t>
  </si>
  <si>
    <t>Per i soggetti che svolgono essenzialmente attività esenti:</t>
  </si>
  <si>
    <t>(1)</t>
  </si>
  <si>
    <t>(2)</t>
  </si>
  <si>
    <t>Per i soggetti che hanno effettuato operazioni sia imponibili che esenti:</t>
  </si>
  <si>
    <t>Ripartire il totale delle operazioni esenti di cui al rigo VE33</t>
  </si>
  <si>
    <t>Ammontare delle operazioni esenti di cui ai n. da 1 a 9 dell'art. 10 non rientranti nell'attività propria d'impresa o accessorie ad operazioni imponibili.</t>
  </si>
  <si>
    <t>Coesistenza di più regimi speciali IVA  -  Casi particolari</t>
  </si>
  <si>
    <t>VE39</t>
  </si>
  <si>
    <t>Autofatture art. 17 c.3  (da registrazione autofattura sul registro delle fatture emesse) imponibili</t>
  </si>
  <si>
    <t>Autofatture art. 17 c.3  (da registrazione autofattura sul registro delle fatture emesse) esenti</t>
  </si>
  <si>
    <t>(*) Per gli acquisti per i quali è prevista la detrazione parziale dell'imposta va indicata solo la quota di imponibile corrispondente alla parte di imposta non detraibile.</t>
  </si>
  <si>
    <t>Autofatture art. 17 c.3 e art. 74 c.1 lett.e (già ricompresi nel quadro VF), comprese quelle relative a beni estratti dai depositi IVA art. 50 bis D.L. 331/93</t>
  </si>
  <si>
    <t>Beni ammortizzabili e passaggi interni esenti</t>
  </si>
  <si>
    <t>Operazioni esenti art. 19, c. 3, lett. a-bis)</t>
  </si>
  <si>
    <t>7</t>
  </si>
  <si>
    <t>Acquisti registrati nell'anno ma con detrazione d'imposta differita ad esercizi successivi - Fatturazione differita</t>
  </si>
  <si>
    <t>Differenza dei corrispettivi da riportare al cod. VE32 - dettaglio quadro E - [cod.1- (cod.2+cod.3)]</t>
  </si>
  <si>
    <t>Sommatoria dei margini positivi per vendite effettuate in paesi EXTRA-CEE (non tener conto dei margini negativi)  da comprendere nel  VE30 (*)</t>
  </si>
  <si>
    <t>cod.3= dettaglio del rigo VE 30</t>
  </si>
  <si>
    <t>cod.4= dettaglio del rigo VE 32</t>
  </si>
  <si>
    <t>Importazioni di oro industriale e di argento puro per le quali l'imposta non è versata in dogana ma assolta mediante annotazione nel registro vendite nonché, ai fini della detrazione, nel registro acquisti</t>
  </si>
  <si>
    <t>RETTIFICA a  debito</t>
  </si>
  <si>
    <t>RETTIFICA a  credito</t>
  </si>
  <si>
    <t>AMMONTARE DEI CREDITI TRASFERITI ALLA CONTROLLANTE</t>
  </si>
  <si>
    <t>AMMONTARE DEI DEBITI TRASFERITI ALLA CONTROLLANTE</t>
  </si>
  <si>
    <t>Sommatoria dei margini positivi lordi per vendite effettuate  in Italia e paesi CEE (non tener conto dei margini negativi) (*)</t>
  </si>
  <si>
    <t xml:space="preserve">Metodo globale di determinazione del margine </t>
  </si>
  <si>
    <t xml:space="preserve">IMPONIBILE </t>
  </si>
  <si>
    <t>cod.10</t>
  </si>
  <si>
    <t xml:space="preserve">Ammontare dei corrispettivi (al lordo dell'IVA) relativi alle operazioni imponibili (cessioni effettuate nei confronti di soggetti residenti e comunitari) suddivisi tra le varie aliquote applicate </t>
  </si>
  <si>
    <t>cod.11</t>
  </si>
  <si>
    <t xml:space="preserve">Corrispettivi relativi a tutte le operazioni non imponibili effettuate, che concorrano o meno alla formazione del Plafond </t>
  </si>
  <si>
    <t>cod.12</t>
  </si>
  <si>
    <t>Ammontare degli acquisti e delle spese di riparazione e accessorie che concorrono alla formazione del margine (effettuati in relazione alle operazioni imponibili indicate al cod. 10) (*)</t>
  </si>
  <si>
    <t>cod.13</t>
  </si>
  <si>
    <t>cod.14</t>
  </si>
  <si>
    <t>di cui:</t>
  </si>
  <si>
    <t>Iva detratta</t>
  </si>
  <si>
    <t>Rettifica beni ammortizzabili art. 19-bis2</t>
  </si>
  <si>
    <t>Iva detraibile</t>
  </si>
  <si>
    <t>Rettifica da pro-rata</t>
  </si>
  <si>
    <t>Quadratura</t>
  </si>
  <si>
    <t>N.B. Il dettaglio dei margini, al netto dell'IVA, come da cod. 16 deve essere  riportato nel quadro VE, suddiviso tra le rispettive aliquote</t>
  </si>
  <si>
    <t>N.B. L'IVA da riportare nel quadro VE, suddivisa tra le rispettive aliquote risulta dal cod.16</t>
  </si>
  <si>
    <t>cod.15</t>
  </si>
  <si>
    <t>Dettaglio dei margini, al netto dell'IVA, da riportare nel quadro VE, suddivisi tra le rispettive aliquote:</t>
  </si>
  <si>
    <t>IVA da riportare nel quadro VE, suddivisa tra le rispettive aliquote:</t>
  </si>
  <si>
    <t>cod.16</t>
  </si>
  <si>
    <t xml:space="preserve">Margini lordi relativi alle operazioni imponibili, suddivisi per aliquota (**)  </t>
  </si>
  <si>
    <t>cod.17</t>
  </si>
  <si>
    <t>cod.18</t>
  </si>
  <si>
    <t>(**) La suddivisione del margine complessivo lordo tra le varie aliquote deve essere effettuata sulla base dei rapporti percentuali tra i corrispettivi parziali, relativi a ciascuna aliquota, e il totale dei corrispettivi. Tali rapporti percentuali devono essere calcolati arrotondando i risultati alla seconda cifra decimale e determinando la percentuale relativa al corrispettivo di maggior ammontare per differenza (sottraendo a 100 la somma delle altre).</t>
  </si>
  <si>
    <t>TOTALE (c+d+e) da riportare nel rigo VE32</t>
  </si>
  <si>
    <t>Nel caso di cessione di beni ammortizzabili prima della scadenza del periodo nel quale devono essere effettuate le rettifiche, questa va operata in unica soluzione per gli anni mancanti al compimento del periodo, considerando la percentuale di detrazione pari al 100% se la cessione è soggetta ad imposta.</t>
  </si>
  <si>
    <t>INTRASTAT</t>
  </si>
  <si>
    <t>TOTALE  ELENCHI   INTRA 1 BIS</t>
  </si>
  <si>
    <t>TOTALE CESSIONI  INTRACOMUNITARIE DI BENI REGISTRATE</t>
  </si>
  <si>
    <t>TOTALE CESSIONI  INTRACOMUNITARIE DI SERVIZI REGISTRATE</t>
  </si>
  <si>
    <t>TOTALE  ELENCHI   INTRA 1 QUATER</t>
  </si>
  <si>
    <t>TOTALE ACQUISTI  INTRACOMUNITARI DI BENI</t>
  </si>
  <si>
    <t>TOTALE  ELENCHI  INTRA 2 BIS</t>
  </si>
  <si>
    <t>TOTALE ACQUISTI  INTRACOMUNITARI DI SERVIZI</t>
  </si>
  <si>
    <t xml:space="preserve">(*) compilare più prospetti nel caso vengano ceduti beni ad aliquota diversa </t>
  </si>
  <si>
    <t>VF24</t>
  </si>
  <si>
    <t>Acquisti al 21%</t>
  </si>
  <si>
    <t>VJ16</t>
  </si>
  <si>
    <t>Importazioni al 21%</t>
  </si>
  <si>
    <t>VJ17</t>
  </si>
  <si>
    <t xml:space="preserve">TOTALE IVA  da riportare al VL1 </t>
  </si>
  <si>
    <t>TOTALE IMPOSTA SULLE OPERAZIONI IMPONIBILI (VE26)</t>
  </si>
  <si>
    <t>Acquisti intracomunitari di servizi</t>
  </si>
  <si>
    <t>TOTALE  ELENCHI   INTRA 2 QUATER</t>
  </si>
  <si>
    <t>In tali ipotesi, comunque, l'imposta suscettibile di recupero da parte del contribuente non può superare l'ammontare dell'imposta dovuta sulla cessione del bene ammortizzabile.</t>
  </si>
  <si>
    <t>Acquisti intracomunitari di servizi  (già ricompresi nel quadro VF)</t>
  </si>
  <si>
    <t>Acquisti intracomunitari di beni (già ricompresi nel quadro VF)</t>
  </si>
  <si>
    <t>Oltre che nell'ipotesi da ultimo descritta, la rettifica può essere eseguita anche se la variazione della percentuale di detrazione non è superiore a 10 punti a condizione che il soggetto passivo adotti lo stesso criterio per almeno cinque anni consecutivi. In quest'ultimo caso tale scelta deve essere comunicata barrando l'apposita casella della dichiarazione annuale.</t>
  </si>
  <si>
    <t>1. La percentuale di detrazione;</t>
  </si>
  <si>
    <t>Il prospetto si compone di 2 parti che consentano di determinare rispettivamente:</t>
  </si>
  <si>
    <t>±</t>
  </si>
  <si>
    <t>VL1</t>
  </si>
  <si>
    <t>VL2</t>
  </si>
  <si>
    <t>VL3</t>
  </si>
  <si>
    <t>VL4</t>
  </si>
  <si>
    <t xml:space="preserve">IMPOSTA DOVUTA </t>
  </si>
  <si>
    <t>IMPOSTA A CREDITO</t>
  </si>
  <si>
    <t>VL8</t>
  </si>
  <si>
    <t>VL9</t>
  </si>
  <si>
    <t>VL10</t>
  </si>
  <si>
    <t>VL20</t>
  </si>
  <si>
    <t>VL21</t>
  </si>
  <si>
    <t>VL22</t>
  </si>
  <si>
    <t>VL23</t>
  </si>
  <si>
    <t>VL24</t>
  </si>
  <si>
    <t>VL25</t>
  </si>
  <si>
    <t>VL26</t>
  </si>
  <si>
    <t>VL27</t>
  </si>
  <si>
    <t>VL29</t>
  </si>
  <si>
    <t>VL31</t>
  </si>
  <si>
    <t>VL32</t>
  </si>
  <si>
    <t>VL33</t>
  </si>
  <si>
    <t>VL34</t>
  </si>
  <si>
    <t>VL35</t>
  </si>
  <si>
    <t>VL36</t>
  </si>
  <si>
    <t>VL37</t>
  </si>
  <si>
    <t>VL38</t>
  </si>
  <si>
    <t>VL39</t>
  </si>
  <si>
    <t>VL40</t>
  </si>
  <si>
    <t>DATI PER QUADRO VL</t>
  </si>
  <si>
    <t>DATI PER QUADRO VT</t>
  </si>
  <si>
    <t>DATI PER QUADRO VX</t>
  </si>
  <si>
    <t>VX4</t>
  </si>
  <si>
    <t>VX5</t>
  </si>
  <si>
    <t>VX6</t>
  </si>
  <si>
    <t xml:space="preserve">RETTIFICHE DA COMPUTARE IN SEDE DI DICHIARAZIONE ANNUALE </t>
  </si>
  <si>
    <t xml:space="preserve">ULTIMA LIQUIDAZIONE </t>
  </si>
  <si>
    <t>SALDO DA DICHIARAZIONE ANNUALE</t>
  </si>
  <si>
    <t>Rimborso</t>
  </si>
  <si>
    <t>DETTAGLIO OPERAZIONI INTRACOMUNITARIE</t>
  </si>
  <si>
    <t>Operazioni non imponibili -triangolazioni interne - (art. 58 comma 1 D.L. 331/93)</t>
  </si>
  <si>
    <t>OPERAZIONI NON SOGGETTE</t>
  </si>
  <si>
    <t>VERSAMENTI IN ECCESSO</t>
  </si>
  <si>
    <t>Conguaglio relativo ai beni acquisiti mediante contratto d'appalto</t>
  </si>
  <si>
    <t>Anno di acquisto</t>
  </si>
  <si>
    <t>Percentuale di detrazione</t>
  </si>
  <si>
    <t>Parte 2 - Rettifica della detrazione per i beni ammortizzabili (art. 19-bis2).</t>
  </si>
  <si>
    <t>FRONTESPIZIO</t>
  </si>
  <si>
    <t>VARIAZIONE DATI CONTRIBUENTE</t>
  </si>
  <si>
    <t>SI</t>
  </si>
  <si>
    <t>NO</t>
  </si>
  <si>
    <t>VARIAZIONE DATI LEGALE RAPPRESENTANTE</t>
  </si>
  <si>
    <t xml:space="preserve">MESE  </t>
  </si>
  <si>
    <t>GENNAIO</t>
  </si>
  <si>
    <t>FEBBRAIO</t>
  </si>
  <si>
    <t>MARZO</t>
  </si>
  <si>
    <t>APRILE</t>
  </si>
  <si>
    <t>MAGGIO</t>
  </si>
  <si>
    <t>GIUGNO</t>
  </si>
  <si>
    <t>LUGLIO</t>
  </si>
  <si>
    <t>AGOSTO</t>
  </si>
  <si>
    <t>SETTEMBRE</t>
  </si>
  <si>
    <t>OTTOBRE</t>
  </si>
  <si>
    <t>NOVEMBRE</t>
  </si>
  <si>
    <t xml:space="preserve">TOTALE </t>
  </si>
  <si>
    <t>QUADRO VA</t>
  </si>
  <si>
    <t xml:space="preserve"> Fatture per l'acquisto di beni destinati alla rivendita o alla produzione di beni e servizi (es. merci, materie prime, semilavorati e materie sussidiarie)</t>
  </si>
  <si>
    <t>Fatture relative ad altri acquisti ed importazioni (per differenza)</t>
  </si>
  <si>
    <t>Ammontare delle cessioni di beni ad operatori sanmarinesi</t>
  </si>
  <si>
    <t>TOTALE</t>
  </si>
  <si>
    <t>IMPONIBILE</t>
  </si>
  <si>
    <t>IVA</t>
  </si>
  <si>
    <t>+</t>
  </si>
  <si>
    <t>Acquisto ed importazioni di apparecchiature per il servizio radiomonbile nel caso si sia proceduto a detrarre più del 50% dell'Iva</t>
  </si>
  <si>
    <t>Acquisto ed importazioni di servizi radiomobili nel caso si sia proceduto a detrarre più del 50% dell'Iva</t>
  </si>
  <si>
    <t>Metodo utilizzato per acconto</t>
  </si>
  <si>
    <t>STORICO</t>
  </si>
  <si>
    <t>PREVISIONALE</t>
  </si>
  <si>
    <t>ANALITICO-EFFETTIVO</t>
  </si>
  <si>
    <t>CREDITO COMPENSATO NEL MODELLO F24</t>
  </si>
  <si>
    <t>ECCEDENZA DI CREDITO NON TRASFERIBILE (IVA DI GRUPPO)</t>
  </si>
  <si>
    <t>ECCEDENZA DI CREDITO ANNO PRECEDENTE</t>
  </si>
  <si>
    <t>CREDITI RICEVUTI DA SOCIETA' DI GESTIONE DEL RISPARMIO</t>
  </si>
  <si>
    <t>CREDITI CEDUTI DA SOCIETA' DI GESTIONE DEL RISPARMIO</t>
  </si>
  <si>
    <t>TOTALE DA REGISTRI</t>
  </si>
  <si>
    <t>OPERAZIONI</t>
  </si>
  <si>
    <t>INTERNE</t>
  </si>
  <si>
    <t>INTRACOMUNIT.</t>
  </si>
  <si>
    <t>QUADRO VF</t>
  </si>
  <si>
    <t>DESCRIZIONE</t>
  </si>
  <si>
    <t xml:space="preserve">QUADRO VF </t>
  </si>
  <si>
    <t>VF1</t>
  </si>
  <si>
    <t>Acquisti al  2%</t>
  </si>
  <si>
    <t>VF2</t>
  </si>
  <si>
    <t>Acquisti al  4%</t>
  </si>
  <si>
    <t>VF3</t>
  </si>
  <si>
    <t>Acquisti al 7%</t>
  </si>
  <si>
    <t>VF4</t>
  </si>
  <si>
    <t>Acquisti al 7,5%</t>
  </si>
  <si>
    <t>VF5</t>
  </si>
  <si>
    <t>Acquisti al 8,5%</t>
  </si>
  <si>
    <t>VF6</t>
  </si>
  <si>
    <t>VF7</t>
  </si>
  <si>
    <t>Acquisti al  10%</t>
  </si>
  <si>
    <t>VF8</t>
  </si>
  <si>
    <t>Variazioni ed arrotondamenti</t>
  </si>
  <si>
    <t>VF11</t>
  </si>
  <si>
    <t xml:space="preserve">T O T A L E  </t>
  </si>
  <si>
    <t>VF14</t>
  </si>
  <si>
    <t>VF15</t>
  </si>
  <si>
    <t>Acquisti non soggetti (terremotati)</t>
  </si>
  <si>
    <t>VF18</t>
  </si>
  <si>
    <t>T O T A L E COMPRESE OPERAZIONI NON SOGGETTE</t>
  </si>
  <si>
    <t xml:space="preserve">TOTALE  </t>
  </si>
  <si>
    <t>ALTRI DATI (da compilare solo a richiesta dello Studio)</t>
  </si>
  <si>
    <t>DICHIARAZIONE INTEGRATIVA</t>
  </si>
  <si>
    <t>CORRETTIVA NEI TERMINI</t>
  </si>
  <si>
    <t xml:space="preserve"> Operazioni al  4%</t>
  </si>
  <si>
    <t xml:space="preserve"> Operazioni al 10%</t>
  </si>
  <si>
    <t>Acquisti intracomunitari di beni (escluse le prestazioni di servizio)</t>
  </si>
  <si>
    <t>Acquisti al 10%</t>
  </si>
  <si>
    <t>Acquisti esenti (art. 10 D.P.R. 633/72 richiamato dall'art.42 comma 1 D.L. 331/93)</t>
  </si>
  <si>
    <t>Quadratura Intrastat acquisti</t>
  </si>
  <si>
    <t xml:space="preserve">Importazioni al 4% </t>
  </si>
  <si>
    <t>Importazioni al 9%</t>
  </si>
  <si>
    <t>Importazioni al 10%</t>
  </si>
  <si>
    <t>Importazioni al 16%</t>
  </si>
  <si>
    <t>Importazioni al 19%</t>
  </si>
  <si>
    <t>T O T A L E</t>
  </si>
  <si>
    <t xml:space="preserve">Metodo analitico di determinazione del margine </t>
  </si>
  <si>
    <t>(da utilizzare se non si  opta per il regime normale)</t>
  </si>
  <si>
    <t xml:space="preserve">IMPORTO </t>
  </si>
  <si>
    <t>IMPONIBILE(*)</t>
  </si>
  <si>
    <t>%</t>
  </si>
  <si>
    <t>cod.1</t>
  </si>
  <si>
    <t>cod.2</t>
  </si>
  <si>
    <t>cod.3</t>
  </si>
  <si>
    <t>cod.4</t>
  </si>
  <si>
    <t>CREDITO CHIESTO A RIMBORSO IN ANNI PRECEDENTI COMPUTABILE IN DETRAZIONE A SEGUITO DI DINIEGO DELL'UFFICIO</t>
  </si>
  <si>
    <t>SALDO  debito</t>
  </si>
  <si>
    <t>SALDO  credito</t>
  </si>
  <si>
    <t>QUADRATURA INTRASTAT CESSIONI</t>
  </si>
  <si>
    <t>+ totale esportazioni Repubblica di San Marino</t>
  </si>
  <si>
    <t>-</t>
  </si>
  <si>
    <t>QUADRATURA INTRASTAT ACQUISTI</t>
  </si>
  <si>
    <t xml:space="preserve"> </t>
  </si>
  <si>
    <t>Separata indicazione delle operazioni effettuate nei confronti di consumatori finali e soggetti Iva</t>
  </si>
  <si>
    <t>Totale</t>
  </si>
  <si>
    <t>Dettaglio delle operazioni imponibili verso i consumatori finali:</t>
  </si>
  <si>
    <t xml:space="preserve">Altre operazioni non imponibili e depositi fiscali previsti dall'art. 50 bis comma 4 del D.L.331/93  </t>
  </si>
  <si>
    <t>Cessioni intracomunitarie di beni</t>
  </si>
  <si>
    <t>Acquisti intracomunitari di beni</t>
  </si>
  <si>
    <t xml:space="preserve">RIMBORSI INFRANNUALI RICHIESTI </t>
  </si>
  <si>
    <t>Operazioni al 22%</t>
  </si>
  <si>
    <t xml:space="preserve"> Operazioni al  8,8%</t>
  </si>
  <si>
    <t xml:space="preserve"> Operazioni al 8,5%</t>
  </si>
  <si>
    <t xml:space="preserve"> Operazioni effettuate nell'anno ma con imposta esigibile in anni successivi (Iva per cassa)</t>
  </si>
  <si>
    <t>Altre operazioni non imponibili (es. cessioni relative a beni in transito o depositati in luoghi soggetti a vigilanza doganale, cessioni a viaggiatori extra comunitari art. 38 quater D.P.R. 633/72, cessioni fuori campo IVA art. 7 con obbligo di fatturazione), comprese le cessioni di beni destinati ad essere introdotti nei depositi IVA (art. 50 bis D.L. 331/93), le cessioni di beni e prestazioni di servizi aventi ad oggetto beni custoditi in detti depositi e i trasferimenti di beni da un deposito Iva a un altro</t>
  </si>
  <si>
    <t>Acquisti al  22%</t>
  </si>
  <si>
    <t>DIFFERENZA PER QUADRATURA CON REGISTRI IVA</t>
  </si>
  <si>
    <t>IVA non detraibile relativa agli acquisti e alle importazioni afferente operazioni esenti non rientranti nell'attività propria dell'impresa</t>
  </si>
  <si>
    <t>Operazioni non soggette di cui all'art. 7 (non riportate in VE39)</t>
  </si>
  <si>
    <t>Se effettuate operazioni imponibili occasionali (rigo VF31) riportare l'importo indicato al rigo VF31 colonna 2</t>
  </si>
  <si>
    <t>Se effettuate solo operazioni esenti (rigo VF32) non indicare niente</t>
  </si>
  <si>
    <t>Se presenza contemporanea di operazioni esenti e operazioni imponibili, applicare il metodo del pro-rata:</t>
  </si>
  <si>
    <t>VF56: Rettifica della detrazione per i beni ammortizzabili ( art. 19-bis2)  per variazione del pro -rata</t>
  </si>
  <si>
    <t>Acquisti al 22%</t>
  </si>
  <si>
    <t>Importazioni al 22%</t>
  </si>
  <si>
    <t>VE30 - 4</t>
  </si>
  <si>
    <t>TOTALE VERSAMENTI PER VL29</t>
  </si>
  <si>
    <t>Acquisto di fabbricati strumentali imponibili per opzione del cedente effettuati dal 1° ottobre 2007 per i quali l'imposta è dovuta dal cessionario ex art. 17 comma 6, lett.a-bis</t>
  </si>
  <si>
    <t>Acquisti di telefoni cellulari per i quali l’imposta è dovuta dal cessionario, ai sensi dell’articolo 17, comma 6, lettera b</t>
  </si>
  <si>
    <t xml:space="preserve">Operazioni non imponibili  (vedi dettaglio) </t>
  </si>
  <si>
    <t>Corrispettivi delle cessioni di beni e delle prestazioni di servizi assimilate alle cessioni all'esportazione (art. 8-bis, primo comma), effettuate nell'esercizio dell'attività propria dell'impresa.</t>
  </si>
  <si>
    <t>Corrispettivi delle prestazioni di servizi internazionali o connessi agli scambi internazionali (art. 9, prima comma) effettuate nell'esercizio nell'esercizio dell'attività propria dell'impresa.</t>
  </si>
  <si>
    <t>Cessioni di beni a Città del Vaticano (art. 71 D.P.R 633/72) e corrispettivi delle operazioni di cui all'art.72, equiparate a quelle degli artt. 8, 8 bis e 9</t>
  </si>
  <si>
    <t>Margini relativi a operazioni non imponibili per cessioni extra-CEE di beni usati che det. Plafond (riportare l'importo dei codici 3 + 17 + 23 del prospetto B allegato alle istruzioni della dichiarazione IVA)</t>
  </si>
  <si>
    <t>+ Operazioni non imponibili ai sensi dell'art. 74 comma  8 e 9 (rottami)</t>
  </si>
  <si>
    <t>- Operazioni non soggette all'imposta ai sensi degli articoli da 7 a 7 septies</t>
  </si>
  <si>
    <t>VE30-5</t>
  </si>
  <si>
    <t>Operazioni non soggette all'imposta ai sensi degli articoli da 7 a 7-septies</t>
  </si>
  <si>
    <t>VE37-1</t>
  </si>
  <si>
    <t>VE37-2</t>
  </si>
  <si>
    <t>VF32</t>
  </si>
  <si>
    <t>Operazioni artt. Da 7 a 7-septies senza diritto alla detrazione</t>
  </si>
  <si>
    <t>8</t>
  </si>
  <si>
    <t>rigo VE35</t>
  </si>
  <si>
    <t>di cui cessioni di beni verso San marino (vedi dettaglio)</t>
  </si>
  <si>
    <t>di cui operazioni assimilate alle cessioni all'esportazione (vedi dettaglio)</t>
  </si>
  <si>
    <t>Cessione di beni prelevati da un deposito IVA con trasporto o spedizione fuori dal territorio UE (art. 50-bis, comma 4, lett. g del d.l. n. 331/93)</t>
  </si>
  <si>
    <t xml:space="preserve">Nei casi di utilizzo in compensazione del credito Iva relativo all'anno di imposta oggetto della dichiarazione in misura superiore a quella spettante, indicare l'importo del versamento effettuato con il codice 6099 a esclusione degli interessi e sanzioni secondo la procedure descritta nella C.M. 48/E del 2002. </t>
  </si>
  <si>
    <t>di cui cessioni di telefoni cellulari per le quali l’imposta è dovuta dal cessionario, ai sensi
dell’articolo 17, comma 6, lettera b)</t>
  </si>
  <si>
    <t xml:space="preserve">INTERESSI RELATIVI ALLE LIQUIDAZIONI PERIODICHE TRIMESTRALI </t>
  </si>
  <si>
    <t>CREDITI D'IMPOSTA UTILIZZATI NELLE LIQUIDAZIONI PERIODICHE E/O PER L'ACCONTO</t>
  </si>
  <si>
    <t>CREDITI D'IMPOSTA UTILIZZATI IN SEDE DI DICHIARAZIONE ANNUALE (particolari categorie di contribuenti)</t>
  </si>
  <si>
    <t xml:space="preserve">INTERESSI DOVUTI IN SEDE DI DICHIARAZIONE ANNUALE </t>
  </si>
  <si>
    <t xml:space="preserve">IVA A CREDITO </t>
  </si>
  <si>
    <t>IVA A DEBITO</t>
  </si>
  <si>
    <t>Crediti</t>
  </si>
  <si>
    <t>Debiti</t>
  </si>
  <si>
    <t>VF23</t>
  </si>
  <si>
    <t>Acquisti  con utilizzo del plafond (art. 8, 8 bis e 9 richiamati dall'art. 42 comma 2 D.L. 331/93)</t>
  </si>
  <si>
    <t>Acquisti oggettivamente non imponibili, effettuati senza utilizzo del plafond, compresi quelli afferenti beni destinati ad essere introdotti nei depositi IVA (art. 50-bis, comma 4, lettera a)  D.L. 331/1993)</t>
  </si>
  <si>
    <t>Ammontare dei corrispettivi (al lordo dell'IVA) delle cessioni effettuate nei confronti di soggetti residenti e comunitari anche se con margine zero</t>
  </si>
  <si>
    <t>Margine complessivo lordo relativo alle operazioni imponibili (cod. 10) ottenuto dalla somma degli importi indicati al cod. 10 meno la somma degli importi indicati ai cod. 12 e 13</t>
  </si>
  <si>
    <t>Codice fiscale</t>
  </si>
  <si>
    <t>Denominazione operatore finanziario</t>
  </si>
  <si>
    <t>Indicare, in alternativa al rigo precedente, l'eventuale margine negativo da riportare nell'anno successivo (che si determina se la somma degli importi indicati ai cod. 12 e 13 risulta superiore all'ammontare complessivo dei corrispettivi del cod. 10)</t>
  </si>
  <si>
    <t>VF10</t>
  </si>
  <si>
    <t>Acquisti al  12,3%</t>
  </si>
  <si>
    <t>con pagamento dell'IVA</t>
  </si>
  <si>
    <t>senza pagamento dell'IVA</t>
  </si>
  <si>
    <t>T O T A L E    I M P O S T A</t>
  </si>
  <si>
    <t>QUADRATURA</t>
  </si>
  <si>
    <t>VF - Sezione 3A - Operazioni esenti</t>
  </si>
  <si>
    <t>VF33</t>
  </si>
  <si>
    <t>VF34</t>
  </si>
  <si>
    <t>VF35</t>
  </si>
  <si>
    <t>VF37</t>
  </si>
  <si>
    <t>Oper. non imp. (comma 1 art. 8 lett. a e b D.P.R. 633/72), compresi i prelievi di beni da depositi IVA con spedizione fuori CEE</t>
  </si>
  <si>
    <t>TOTALE da riporare nel rigo VE30 campo 1</t>
  </si>
  <si>
    <t>VOLUME D'AFFARI</t>
  </si>
  <si>
    <t>di cui effettuati da soggetti che si avvalgono del regime IVA per cassa di cui al 32-bis del DL 83//2012 in vigore dal 1/12/2012. Non deve essere compilato dai cessionari e/o dai committenti di soggetti che hanno aderito a detto regime</t>
  </si>
  <si>
    <t>VE30-1</t>
  </si>
  <si>
    <t>VE30-2</t>
  </si>
  <si>
    <t>VE30-3</t>
  </si>
  <si>
    <t>VE30-4</t>
  </si>
  <si>
    <t>Esportazioni (vedi dettaglio)</t>
  </si>
  <si>
    <t>Cessioni di beni a San Marino (art. 71 D.P.R 633/72)</t>
  </si>
  <si>
    <t xml:space="preserve">PROSPETTO B PER LA COMPILAZIONE SEZ. 2 (BENI USATI) </t>
  </si>
  <si>
    <t>PROSPETTO B PER LA COMPILAZIONE SEZ. 2 (BENI USATI)</t>
  </si>
  <si>
    <t>VA11</t>
  </si>
  <si>
    <t>VA13</t>
  </si>
  <si>
    <t>VA14</t>
  </si>
  <si>
    <t>VA15</t>
  </si>
  <si>
    <t>VA5</t>
  </si>
  <si>
    <t xml:space="preserve">(**) Vanno indicati  in questo rigo anche gli acquisti afferenti  le operazioni esenti effettuate in via occasionale ovvero afferenti le operazioni esenti di cui ai numeri da 1 a 9 dell'art. 10 non rientranti nell'attività propria dell'impresa o accessorie ad operazioni imponibili. </t>
  </si>
  <si>
    <t>Importazioni non soggette all'imposta (art.68 D.P.R. 633/72) e importazioni di beni destinati ad altro stato CEE -sospensione d'imposta- (art.67 comma 1 lett.a D.P.R. 633/72)</t>
  </si>
  <si>
    <t>VF19</t>
  </si>
  <si>
    <t>VF20</t>
  </si>
  <si>
    <t>QUADRATURA PLAFOND UTILIZZATO (VC13 col 1 e 2)</t>
  </si>
  <si>
    <t>VA2</t>
  </si>
  <si>
    <t>Regime speciale beni usati per cessioni ITALIA CEE ed EXTRA-CEE: differenza dei corrispettivi (riportare l'importo dei codici 4 e 18 del prospetto B qui allegato)</t>
  </si>
  <si>
    <t>Altre operazioni non imponibili  (vedi dettaglio)</t>
  </si>
  <si>
    <t>VJ14</t>
  </si>
  <si>
    <t>Acquisti al 7,3%</t>
  </si>
  <si>
    <t>Acquisti al 8,3%</t>
  </si>
  <si>
    <t>Acquisti al 8,8%</t>
  </si>
  <si>
    <t>VF21</t>
  </si>
  <si>
    <t>VF22</t>
  </si>
  <si>
    <t xml:space="preserve">CODICE FISCALE </t>
  </si>
  <si>
    <t>NOME</t>
  </si>
  <si>
    <t>COGNOME (o UFFICIO)</t>
  </si>
  <si>
    <t>COMUNE</t>
  </si>
  <si>
    <t>PROVINCIA</t>
  </si>
  <si>
    <t>Via, Piazza, ecc</t>
  </si>
  <si>
    <t>Operazioni imponibili verso consumatori finali</t>
  </si>
  <si>
    <t>Operazioni imponibili verso titolari di partita Iva</t>
  </si>
  <si>
    <t>Abruzzo</t>
  </si>
  <si>
    <t>Basilicata</t>
  </si>
  <si>
    <t>Bolzano</t>
  </si>
  <si>
    <t>Calabria</t>
  </si>
  <si>
    <t>Emilia Romagna</t>
  </si>
  <si>
    <t>Friuli Venezia Giulia</t>
  </si>
  <si>
    <t>Lazio</t>
  </si>
  <si>
    <t>Liguria</t>
  </si>
  <si>
    <t>Lombardia</t>
  </si>
  <si>
    <t>Marche</t>
  </si>
  <si>
    <t>Molise</t>
  </si>
  <si>
    <t>Piemonte</t>
  </si>
  <si>
    <t>Puglia</t>
  </si>
  <si>
    <t>Sardegna</t>
  </si>
  <si>
    <t>Sicilia</t>
  </si>
  <si>
    <t>Toscana</t>
  </si>
  <si>
    <t>Trento</t>
  </si>
  <si>
    <t>Umbria</t>
  </si>
  <si>
    <t>Valle d'Aosta</t>
  </si>
  <si>
    <t>Veneto</t>
  </si>
  <si>
    <t>QUADRO VJ (Determinazione dell'imposta relativa a particolari tipologie di operazioni)</t>
  </si>
  <si>
    <t>Acquisti di beni, inclusi quelli di oro industriale e argento puro</t>
  </si>
  <si>
    <t xml:space="preserve">Imponibile </t>
  </si>
  <si>
    <t>Imposta</t>
  </si>
  <si>
    <t>VJ1</t>
  </si>
  <si>
    <t>VJ2</t>
  </si>
  <si>
    <t>VJ3</t>
  </si>
  <si>
    <t xml:space="preserve">Acquisti di rottami (art. 74, commi 7 e 8)  divenuti imponibili a seguito dell'entrata in vigore del D.L. 269/2003 </t>
  </si>
  <si>
    <t>VJ6</t>
  </si>
  <si>
    <t>DICEMBRE acconto dovuto *</t>
  </si>
  <si>
    <t>Prestazioni di servizi intracomunitarie</t>
  </si>
  <si>
    <t>di cui prestazioni di servi di pulizia, di demolizione, di installazione di impianti e di completamento relative a edifici per le quali l'imposta è dovuta dal cessionario ai sensi dell'art. 17, comma 6 lettera a-ter)</t>
  </si>
  <si>
    <t>di cui operazioni del settore energetico per le quali l'imposta è dovuta dal cessionario ai sensi dell'art. 17, comma 6 lettera d-bis) d-ter) e d-quater)</t>
  </si>
  <si>
    <t>VE50</t>
  </si>
  <si>
    <t>di cui all'art. 1 commi da 54 a 89 L. n. 190/2014 (regime forfetario)</t>
  </si>
  <si>
    <t>VJ18</t>
  </si>
  <si>
    <t>Acquisti di beni e servizi del settore energetico per i quali l’imposta è dovuta dal cessionario, ai sensi dell’articolo 17, comma 6, lettera d-bis), d-ter) e d-quater)</t>
  </si>
  <si>
    <t>Acquisti di servizi del comparto edile e settori connessi per i quali l’imposta è dovuta dal cessionario, ai sensi dell’articolo 17, comma 6, lettera a-ter)</t>
  </si>
  <si>
    <t>VJ19</t>
  </si>
  <si>
    <t>(VE30/(VE50-VE34)) &gt; 10%</t>
  </si>
  <si>
    <t>Acquisti da soggetti che si sono avvalsi di regimi agevolativi (regime di vantaggio di cui all'art. 27, c.1 e 2, DL 98/2011 e regime forfetario di cui all'art. 1 commi da 54 a 89 L. n. 190/2014)</t>
  </si>
  <si>
    <t>di cui operazioni effettuate ai sensi dell'art. 32-bis, decreto-legge n. 83/2012 (Iva per cassa)</t>
  </si>
  <si>
    <t xml:space="preserve"> Operazioni al 5%</t>
  </si>
  <si>
    <t>VE26</t>
  </si>
  <si>
    <t>di cui cessioni di fabbricati o porzioni di fabbricati strumentali di cui all'art. 10, n. 8-ter, lett. d) effettuate a decorrere dal 1° ottobre 2007 per le quali, essendo stata esercitata l'opzione per l'imponibilità l'imposta è dovuta dal cessionario ai sensi dell'art. 17 comma 6 lett. a-bis</t>
  </si>
  <si>
    <t xml:space="preserve"> Operazioni non soggette -terremotati-</t>
  </si>
  <si>
    <t>Acquisti al  5%</t>
  </si>
  <si>
    <t>VF25</t>
  </si>
  <si>
    <t>VF26</t>
  </si>
  <si>
    <t>VF27 -1</t>
  </si>
  <si>
    <t>VF27 -2</t>
  </si>
  <si>
    <t>VF27 -3</t>
  </si>
  <si>
    <t>VF27 -4</t>
  </si>
  <si>
    <t xml:space="preserve"> VF37 = [(VF25 + VF35 - VF36) x VF34 campo 9/100 ] - VF35 +VF36</t>
  </si>
  <si>
    <t>VE50 - VF34 campo 8 - campo 2 - campo 3 + campo 5 + campo 6</t>
  </si>
  <si>
    <t>VE50 - VF34 campo 8 + F34 (campi 1 + 5 + 6 + 7) - (VE33 - VF34 campo 4)</t>
  </si>
  <si>
    <t>Per gli "esportatori abituali": indicare l'IVA non assolta sugli acquisti e importazioni di cui al rigo VF14</t>
  </si>
  <si>
    <t>VF60-1</t>
  </si>
  <si>
    <t>VF60-2</t>
  </si>
  <si>
    <t>VF61</t>
  </si>
  <si>
    <t>VF70</t>
  </si>
  <si>
    <t>VF71</t>
  </si>
  <si>
    <t>IVA ammessa in detrazione (VF37 + o - VF70)</t>
  </si>
  <si>
    <t>VF26 - 6</t>
  </si>
  <si>
    <t>VF26 - 5</t>
  </si>
  <si>
    <t>Riportare quanto registrato sui registri acquisti senza arrotondamenti e al netto delle note di accredito</t>
  </si>
  <si>
    <t>Importazioni al 5%</t>
  </si>
  <si>
    <t xml:space="preserve">Acquisti esenti art. 10 anche intra e importazioni non soggette ad imposta                                                 </t>
  </si>
  <si>
    <t>QUADRO VN</t>
  </si>
  <si>
    <t>ANNO</t>
  </si>
  <si>
    <t>GRUPPO</t>
  </si>
  <si>
    <t>MODULO</t>
  </si>
  <si>
    <t>VN1</t>
  </si>
  <si>
    <t>VN2</t>
  </si>
  <si>
    <t>VN3</t>
  </si>
  <si>
    <t>VN4</t>
  </si>
  <si>
    <t>Ammontare totale delle operazioni imponibili (VE 24)</t>
  </si>
  <si>
    <t>VL11</t>
  </si>
  <si>
    <t xml:space="preserve">Acquisti con utilizzo del plafond (art. 2, comma 2, legge n. 28/1997) </t>
  </si>
  <si>
    <t xml:space="preserve">TOTALE OPERAZIONI ATTIVE (AL NETTO DELL'IVA) </t>
  </si>
  <si>
    <t xml:space="preserve">Sub-totale operazioni non imponibili                       </t>
  </si>
  <si>
    <t>MAGGIOR CREDITO (da riportare al VL11)</t>
  </si>
  <si>
    <t xml:space="preserve"> T O T A L E </t>
  </si>
  <si>
    <t xml:space="preserve">T O T A L E      </t>
  </si>
  <si>
    <t xml:space="preserve">TOTALE IMPOSTA SULLE OPERAZIONI IMPONIBILI (VE26)                </t>
  </si>
  <si>
    <t xml:space="preserve">Note operative: </t>
  </si>
  <si>
    <t xml:space="preserve">Le caselle in grigio contengono formule e non vanno sovrascritte. </t>
  </si>
  <si>
    <t xml:space="preserve">ATTESTAZIONE DELLE SOCIETA' OPERATIVE </t>
  </si>
  <si>
    <t>in caso di presentazione di istanza di interpello per la disapplicazione della disciplina delle soc. non operative BARRARE LA CASELLA (campo 9)</t>
  </si>
  <si>
    <t xml:space="preserve"> FIRMARE DICHIARAZIONE SOSTITUTIVA DI ATTO NOTORIO  (campo 8)</t>
  </si>
  <si>
    <t>di cui cessioni di oro da investimento divenute imponibili a seguito di opzione</t>
  </si>
  <si>
    <t>cessioni di console da gioco, tablet PC e laptop, nonchè di dispositivi a circuito integrato, quali microprocessori e unità centrali di elaborazione prima della loro installazione in prodotti destinati a consumatori finali per le quali l’imposta è dovuta dal cessionario, ai sensi dell’articolo 17, comma 6, lettera c)</t>
  </si>
  <si>
    <t>Acquisti di prodotti elettronici ai sensi dell’articolo 17, comma 6, lettera c (console da gioco, tablet PC , laptop)</t>
  </si>
  <si>
    <t>CREDITI ART.8 COMMA 6 QUATER DPR 322/98 (vedi VN) - Credito per minor debito e maggiore eccedenza detraibile da dichiarazione integrativa</t>
  </si>
  <si>
    <t>nel caso di effettuazione di operazioni soggette ad IVA con aliquota diversa da quelle indicate</t>
  </si>
  <si>
    <t>di cui cessioni intracomunitarie di beni (vedi dettaglio)</t>
  </si>
  <si>
    <t>Variazioni di sola imposta registrate nel 2017 e relative a operazioni</t>
  </si>
  <si>
    <t>VJ12</t>
  </si>
  <si>
    <t>I TRIMESTRE</t>
  </si>
  <si>
    <t>II TRIMESTRE</t>
  </si>
  <si>
    <t>III TRIMESTRE</t>
  </si>
  <si>
    <t>SUBFORNITORI</t>
  </si>
  <si>
    <t>LIQUIDAZIONE ANTICIPATA</t>
  </si>
  <si>
    <t xml:space="preserve">** in caso di versamenti effettuati con il modello F24 immatricolazioni IVA UE nel campo debiti  andranno indicati esclusivamente gli importi versati utilizzando gli ordinari codici tributo e nei campi </t>
  </si>
  <si>
    <t>IMPORTO VERSATO          (di competenza del periodo ancorchè versato tardivamente) **</t>
  </si>
  <si>
    <t>VERSAMENTI AUTO UE RELATIVI A CESSIONI EFFETTUATE NELL'ANNO</t>
  </si>
  <si>
    <t>IVA PERIODICA DOVUTA</t>
  </si>
  <si>
    <t>VL30-1</t>
  </si>
  <si>
    <t>VL30-2</t>
  </si>
  <si>
    <t>Compensazione/detrazione</t>
  </si>
  <si>
    <t>Credito annuale ceduto al gruppo</t>
  </si>
  <si>
    <t>IMPORTO DA PORTARE A NUOVO/ A RIMBORSO</t>
  </si>
  <si>
    <t>Acquisti delle Pubbliche Amministrazioni titolari di partita Iva, ai sensi dell’articolo 17 ter (SPLIT PAYMENT)</t>
  </si>
  <si>
    <t>AMMONTARE IVA PERIODICA</t>
  </si>
  <si>
    <t xml:space="preserve">QUADRO VH - VARIAZIONI DELLE COMUNICAZIONI PERIODICHE </t>
  </si>
  <si>
    <t>IV TRIMESTRE (solo per trimestrali "speciali")</t>
  </si>
  <si>
    <t>BARRARE SE SI TRATTA DELL'ULTIMA DICHIARAZIONE IN REGIME ORDINARIO IVA</t>
  </si>
  <si>
    <t>GRUPPO IVA art. 70-bis</t>
  </si>
  <si>
    <t>Se per l'anno 2018 ha avuto effetto l'opzione di cui all'art. 36-bis, barrare la casella</t>
  </si>
  <si>
    <t>Cessioni all'esportazione di cui alla lettera b-bis) dell'art. 8 DPR 633/72</t>
  </si>
  <si>
    <t>DICHIARAZIONI INTEGRATIVE A FAVORE</t>
  </si>
  <si>
    <t xml:space="preserve"> IVA A DEBITO (somma righi VE26 e VJ19) </t>
  </si>
  <si>
    <t>IVA PERIODICA VERSATA COMPRESI L'ACCONTO, GLI INTERESSI TRIMESTRALI E IVA VERSATA CON RAVVEDIMENTO fino alla presentazione della dich. IVA</t>
  </si>
  <si>
    <t>DETERMINAZIONE DEL PLAFOND DEL 2018 DISPONIBILE NEL 2019 PER ACQUISTI DI BENI E SERVIZI SENZA APPLICAZIONE DELL'IVA (*)</t>
  </si>
  <si>
    <t>Registrazione su registro fatture emesse acquisti reverse charge</t>
  </si>
  <si>
    <t>VL30-4 e 5</t>
  </si>
  <si>
    <r>
      <rPr>
        <b/>
        <sz val="11"/>
        <rFont val="Calibri Light"/>
        <family val="2"/>
      </rPr>
      <t>IVA A CREDITO</t>
    </r>
    <r>
      <rPr>
        <sz val="11"/>
        <rFont val="Calibri Light"/>
        <family val="2"/>
      </rPr>
      <t xml:space="preserve">  Nel calcolo del credito emergente dalla dichiarazione, occorre tenere conto esclusivamente dei versamenti effettuati. Se emerge un importo negativo il presente rigo non deve essere compilato</t>
    </r>
  </si>
  <si>
    <t>CREDITO RISULTANTE DALLA DICHIARAZIONE IVA PER L'ANNO 2019 NON CHIESTO A RIMBORSO O CREDITO ANNUALE NON TRASFERIBILE</t>
  </si>
  <si>
    <t xml:space="preserve">Soggetti ISA esonerati dall’apposizione del visto di conformità per la compensazione / prestazione della garanzia </t>
  </si>
  <si>
    <t>in caso di rimborso del credito IVA</t>
  </si>
  <si>
    <t>per importo non superiore a € 50.000 annui.</t>
  </si>
  <si>
    <r>
      <t xml:space="preserve">QUADRO VE </t>
    </r>
    <r>
      <rPr>
        <b/>
        <sz val="14"/>
        <rFont val="Calibri Light"/>
        <family val="2"/>
      </rPr>
      <t>(REGISTRI IVA VENDITE)</t>
    </r>
  </si>
  <si>
    <r>
      <t xml:space="preserve">di cui cessione di rottami ed altri materiali da recupero di cui all'art. 74, commi 7 e 8 comprese le </t>
    </r>
    <r>
      <rPr>
        <b/>
        <i/>
        <sz val="12"/>
        <rFont val="Calibri Light"/>
        <family val="2"/>
      </rPr>
      <t>cessioni di pallets</t>
    </r>
    <r>
      <rPr>
        <i/>
        <sz val="12"/>
        <rFont val="Calibri Light"/>
        <family val="2"/>
      </rPr>
      <t xml:space="preserve"> recuperati ai cicli di utilizzo successivi al primo </t>
    </r>
  </si>
  <si>
    <r>
      <t>Operazioni effettuate nei confronti dei soggetti di cui all'art. 17-ter (</t>
    </r>
    <r>
      <rPr>
        <b/>
        <sz val="12"/>
        <rFont val="Calibri Light"/>
        <family val="2"/>
      </rPr>
      <t>split payment</t>
    </r>
    <r>
      <rPr>
        <sz val="12"/>
        <rFont val="Calibri Light"/>
        <family val="2"/>
      </rPr>
      <t>)</t>
    </r>
  </si>
  <si>
    <r>
      <t xml:space="preserve">Operazioni che hanno concorso al volume d'affari di anni precedenti e per le quali nel 2017 si è verificata l'esigibilità dell'imposta- </t>
    </r>
    <r>
      <rPr>
        <b/>
        <sz val="12"/>
        <rFont val="Calibri Light"/>
        <family val="2"/>
      </rPr>
      <t xml:space="preserve">Fatturazione differita </t>
    </r>
    <r>
      <rPr>
        <sz val="12"/>
        <rFont val="Calibri Light"/>
        <family val="2"/>
      </rPr>
      <t>(es. ad Enti pubblici)</t>
    </r>
  </si>
  <si>
    <r>
      <t xml:space="preserve">Ammontare complessivo delle operazioni effettuate da imprese e da altri contribuenti nei confronti dei condomini, escluse le forniture d'acqua, energia elettrica e gas </t>
    </r>
    <r>
      <rPr>
        <b/>
        <sz val="10"/>
        <rFont val="Calibri Light"/>
        <family val="2"/>
      </rPr>
      <t>nonché le operazioni che hanno comportato la percezione di compensi soggetti a ritenute alla fonte</t>
    </r>
    <r>
      <rPr>
        <sz val="10"/>
        <rFont val="Calibri Light"/>
        <family val="2"/>
      </rPr>
      <t xml:space="preserve"> (lettere a) e b) del D.M. 12/11/98 in G.U. n.284 del 4/12/98)</t>
    </r>
  </si>
  <si>
    <r>
      <t xml:space="preserve">Regime forfetario per le persone fisiche esercenti attività di impresa, arti e professioni di cui all'art. 1, commi da 54 a 89, della Legge n. 190/2014: </t>
    </r>
    <r>
      <rPr>
        <b/>
        <u val="single"/>
        <sz val="10"/>
        <rFont val="Calibri Light"/>
        <family val="2"/>
      </rPr>
      <t>deve essere compilato dai contribuenti che a partire dal periodo di imposta successivo a quello cui si riferisce la presente dichiarazione intendono avvalersi del regime forfetario.</t>
    </r>
  </si>
  <si>
    <r>
      <t>I righi da VB1 a VB7 sono riservati all’indicazione degli estremi identificativi dei rapporti con gli operatori finanziari di cui all’articolo 7, sesto comma, del d.P.R. n. 605 del 1973 (ad esempio banche, società Poste italiane spa, etc.) in essere nel periodo di imposta oggetto della presente dichiarazione. Ai sensi dell’art. 2, comma 36-vicies ter, del decreto legge 13 agosto 2011, n. 138, convertito, con modificazioni, dalla legge 14 settembre 2011, n. 148, per gli esercenti imprese o arti e professioni con ricavi e compensi dichiarati non superiori a 5 milioni di euro, i quali</t>
    </r>
    <r>
      <rPr>
        <b/>
        <sz val="8"/>
        <rFont val="Calibri Light"/>
        <family val="2"/>
      </rPr>
      <t xml:space="preserve"> per tutte le operazioni attive e passive effettuate</t>
    </r>
    <r>
      <rPr>
        <sz val="8"/>
        <rFont val="Calibri Light"/>
        <family val="2"/>
      </rPr>
      <t xml:space="preserve"> nell’esercizio dell’attività utilizzano esclusivamente </t>
    </r>
    <r>
      <rPr>
        <b/>
        <sz val="8"/>
        <rFont val="Calibri Light"/>
        <family val="2"/>
      </rPr>
      <t>strumenti di pagamento diversi dal denaro contante</t>
    </r>
    <r>
      <rPr>
        <sz val="8"/>
        <rFont val="Calibri Light"/>
        <family val="2"/>
      </rPr>
      <t xml:space="preserve"> e nelle dichiarazioni in materia di imposte sui redditi e imposte sul valore aggiunto indicano gli estremi identificativi dei rapporti con gli operatori finanziari di cui all’art. 7, sesto comma, del decreto del Presidente della Repubblica 29 settembre 1973, n. 605, </t>
    </r>
    <r>
      <rPr>
        <b/>
        <sz val="8"/>
        <rFont val="Calibri Light"/>
        <family val="2"/>
      </rPr>
      <t xml:space="preserve">è prevista la riduzione alla metà delle sanzioni amministrative </t>
    </r>
    <r>
      <rPr>
        <sz val="8"/>
        <rFont val="Calibri Light"/>
        <family val="2"/>
      </rPr>
      <t>di cui agli artt. 1, 5 e 6 del decreto legislativo 18 dicembre 1997, n. 471.</t>
    </r>
  </si>
  <si>
    <t xml:space="preserve"> Operazioni al  6% </t>
  </si>
  <si>
    <t xml:space="preserve">IVA periodica versata  a seguito di comunicazioni di irregolarità / cartelle di pagamento </t>
  </si>
  <si>
    <t>Termini di scadenza: la dichiarazione deve essere presentata inderogabilmente entro il 30.4.2020</t>
  </si>
  <si>
    <r>
      <t xml:space="preserve">DICEMBRE risultato da liquidazione </t>
    </r>
    <r>
      <rPr>
        <b/>
        <sz val="12"/>
        <rFont val="Calibri Light"/>
        <family val="2"/>
      </rPr>
      <t>comprensivo dell'acconto versato</t>
    </r>
  </si>
  <si>
    <t xml:space="preserve">Anno </t>
  </si>
  <si>
    <t xml:space="preserve">Differenza tra IVA dovuta e IVA Versata </t>
  </si>
  <si>
    <t xml:space="preserve">Differenza tra credito potenziale e credito effettivo </t>
  </si>
  <si>
    <t xml:space="preserve">IVA versata a segioto di comunicazioni in anni precedenti </t>
  </si>
  <si>
    <t xml:space="preserve">IVA versata a seguito comunicazione di irregolarità </t>
  </si>
  <si>
    <t xml:space="preserve">IVA versata a seguito cartella di pagamento </t>
  </si>
  <si>
    <t>Credito maturato (da riportare in VL12 - sez 2)</t>
  </si>
  <si>
    <t>VL12</t>
  </si>
  <si>
    <t>Versamenti periodici omessi (da quadro VQ)</t>
  </si>
  <si>
    <t>VA16</t>
  </si>
  <si>
    <t>Credito Dichiarazione IVA 2020 ceduto a seguito di operazioni straordinarie</t>
  </si>
  <si>
    <r>
      <t xml:space="preserve">Riservato ai soggetti che hanno usufruito dei provvedimenti agevolativi di </t>
    </r>
    <r>
      <rPr>
        <b/>
        <u val="single"/>
        <sz val="10"/>
        <rFont val="Calibri Light"/>
        <family val="2"/>
      </rPr>
      <t>sospensione dei versamenti</t>
    </r>
    <r>
      <rPr>
        <sz val="10"/>
        <rFont val="Calibri Light"/>
        <family val="2"/>
      </rPr>
      <t xml:space="preserve"> emanati a seguito dell’emergenza sanitaria da </t>
    </r>
    <r>
      <rPr>
        <b/>
        <sz val="10"/>
        <rFont val="Calibri Light"/>
        <family val="2"/>
      </rPr>
      <t>COVID-19</t>
    </r>
  </si>
  <si>
    <r>
      <t xml:space="preserve">Riportare quanto registrato sui registri acquisti senza arrotondamenti relativamente a: </t>
    </r>
    <r>
      <rPr>
        <b/>
        <sz val="12"/>
        <rFont val="Calibri Light"/>
        <family val="2"/>
      </rPr>
      <t>acquisti interni, operazioni intracomunitarie e importazioni</t>
    </r>
  </si>
  <si>
    <r>
      <t xml:space="preserve">Altri acquisti non imponibili (interni art.58 D.L. 331/93, intra art 42 D.L. 331/93 o in triangolazione art. 40 comma 2 D.L. 331/93) diversi da VF15, compresa l'introduzione di beni nei depositi IVA art. 50 bis D.L. 331/93,  </t>
    </r>
    <r>
      <rPr>
        <b/>
        <sz val="12"/>
        <rFont val="Calibri Light"/>
        <family val="2"/>
      </rPr>
      <t xml:space="preserve">e acquisti relativi alle operazioni rientranti nel regime del margine (analitico e globale)   </t>
    </r>
  </si>
  <si>
    <r>
      <t xml:space="preserve">Acquisti all’interno, acquisti intracomunitari e importazioni, per i quali, ai sensi dell’art. 19-bis1, o di altre disposizioni, non è ammessa la detrazione dell’imposta. Si precisa che </t>
    </r>
    <r>
      <rPr>
        <b/>
        <sz val="12"/>
        <rFont val="Calibri Light"/>
        <family val="2"/>
      </rPr>
      <t>per gli acquisti per i quali è prevista la detrazione parziale dell’imposta (es.40%) va indicata soltanto la quota di imponibile corrispondente alla parte di imposta non detraibile.</t>
    </r>
    <r>
      <rPr>
        <sz val="12"/>
        <rFont val="Calibri Light"/>
        <family val="2"/>
      </rPr>
      <t xml:space="preserve"> La restante quota di imponibile e di imposta deve essere indicata nei righi da VF1 a VF12.</t>
    </r>
  </si>
  <si>
    <r>
      <t xml:space="preserve">Indicare gli acquisti all’interno, gli acquisti intracomunitari e le importazioni: a) effettuati dai </t>
    </r>
    <r>
      <rPr>
        <b/>
        <sz val="12"/>
        <rFont val="Calibri Light"/>
        <family val="2"/>
      </rPr>
      <t>contribuenti che svolgono esclusivamente operazioni esenti per i quali l’imposta è totalmente indetraibile ai sensi dell’art. 19, comma 2; b) effettuati dai soggetti che hanno optato per la dispensa dagli adempimenti ai sensi dell’art. 36-bis; c) afferenti le operazioni esenti effettuate in via occasionale ovvero afferenti le operazioni esenti di cui ai nn. da 1 a 9 dell’art. 10 non rientranti nell’attività propria dell’impresa o accessorie ad operazioni imponibili (l’IVA di dette operazioni è comunque indetraibile);d) afferenti attività esenti qualora vengano effettuate anche operazioni imponibili occasionali.</t>
    </r>
  </si>
  <si>
    <r>
      <t xml:space="preserve">IVA non assolta sugli acquisti e le importazioni senza pagamento dell'imposta con utilizzo del plafond </t>
    </r>
    <r>
      <rPr>
        <b/>
        <sz val="12"/>
        <rFont val="Calibri Light"/>
        <family val="2"/>
      </rPr>
      <t>(da compilarsi solo per i soggetti con pro-rata di detraibilità diverso da 100%)</t>
    </r>
  </si>
  <si>
    <r>
      <t>Imponibile (1) e imposta (2) relativi agli acquisti destinati alle operazioni imponibili. (</t>
    </r>
    <r>
      <rPr>
        <b/>
        <sz val="11"/>
        <rFont val="Calibri Light"/>
        <family val="2"/>
      </rPr>
      <t>VF31</t>
    </r>
    <r>
      <rPr>
        <sz val="11"/>
        <rFont val="Calibri Light"/>
        <family val="2"/>
      </rPr>
      <t>)</t>
    </r>
  </si>
  <si>
    <r>
      <t xml:space="preserve">Operazioni esenti occasionali non rientranti nell'attività:  </t>
    </r>
    <r>
      <rPr>
        <sz val="9"/>
        <rFont val="Calibri Light"/>
        <family val="2"/>
      </rPr>
      <t>barrare la casella se sono state effettuate operazioni esenti occasionali ovvero operazioni di cui ai n. da 1 a 9 dell'art. 10, non rientranti nell'attività propria dell'impresa o accessorie ad operazioni imponibili, nell'ipotesi in cui siano state effettuate operazioni rientranti in più di un regime particolare (es. operazioni esenti occasionali e operazioni in regime globale/analitico del margine). L'ammontare delle operazioni esenti occasionali va riportato nel quadro VE nel rigo delle operazioni esenti</t>
    </r>
    <r>
      <rPr>
        <b/>
        <sz val="9"/>
        <rFont val="Calibri Light"/>
        <family val="2"/>
      </rPr>
      <t xml:space="preserve"> (VE33), mentre gli acquisti inerenti devono essere indicati nel VF20.</t>
    </r>
  </si>
  <si>
    <r>
      <t xml:space="preserve">Operazioni imponibili occasionali: </t>
    </r>
    <r>
      <rPr>
        <sz val="9"/>
        <rFont val="Calibri Light"/>
        <family val="2"/>
      </rPr>
      <t>barrare la casella se sono state effettuate operazioni imponibili occasionali; la casella è riservata ai contribuenti che hanno effettuato acquisti inerenti a tali operazioni. Infatti, in presenza di acquiti destinati alle operazioni imponibili occasionali e ai fini della relativa detrazione deve essere compilato il rigo VF31.</t>
    </r>
  </si>
  <si>
    <r>
      <t xml:space="preserve">Cessioni occasionali di beni usati (D.L. 41/95): </t>
    </r>
    <r>
      <rPr>
        <sz val="9"/>
        <rFont val="Calibri Light"/>
        <family val="2"/>
      </rPr>
      <t>barrare la casella se sono state effettuate operazioni occasionali con l'applicazione del regime del margine nell'ipotesi in cui siano state effettuate operazioni occasionali rientranti in più di un regime particolare (regime globale/analitico del margine e operazioni esenti).</t>
    </r>
  </si>
  <si>
    <t>Totale rettifica 2020</t>
  </si>
  <si>
    <t>Pro-rata detraibilità anno precedente</t>
  </si>
  <si>
    <t>IVA assolta sui beni ammortizzabili in possesso al 31-12-2020</t>
  </si>
  <si>
    <t>IVA assolta sui beni ammortizzabili ceduti nell'anno 2020</t>
  </si>
  <si>
    <t>Conguaglio relativo all'anno 2020</t>
  </si>
  <si>
    <r>
      <t xml:space="preserve">Operazioni con la Repubblica di San Marino </t>
    </r>
    <r>
      <rPr>
        <sz val="10"/>
        <rFont val="Calibri Light"/>
        <family val="2"/>
      </rPr>
      <t>(escluse prestazioni di servizi)</t>
    </r>
  </si>
  <si>
    <r>
      <t>Ammontare degli acquisti di beni senza pagamento dell'IVA</t>
    </r>
    <r>
      <rPr>
        <sz val="12"/>
        <rFont val="Calibri Light"/>
        <family val="2"/>
      </rPr>
      <t xml:space="preserve"> (integrazione e registrazione delle fatture  ai sensi del 3° comma dell'art. 17). L'imponibile di tali acquisti deve essere compreso anche nel rigo relativo alle autofatture ex art. 17 (la relativa imposta deve essere compresa nel quadro VF). Tale ammontare e la  imposta dovuta devono essere compresi nel rigo VJ1.</t>
    </r>
  </si>
  <si>
    <r>
      <t>Ammontare degli acquisti di beni con pagamento dell'IVA</t>
    </r>
    <r>
      <rPr>
        <sz val="12"/>
        <rFont val="Calibri Light"/>
        <family val="2"/>
      </rPr>
      <t xml:space="preserve"> direttamente al cedente sanmarinese (la relativa imposta deve essere compresa nel quadro </t>
    </r>
    <r>
      <rPr>
        <b/>
        <sz val="12"/>
        <rFont val="Calibri Light"/>
        <family val="2"/>
      </rPr>
      <t>VF</t>
    </r>
    <r>
      <rPr>
        <sz val="12"/>
        <rFont val="Calibri Light"/>
        <family val="2"/>
      </rPr>
      <t>)</t>
    </r>
  </si>
  <si>
    <t>9</t>
  </si>
  <si>
    <t xml:space="preserve">Operazioni esenti art. 124 d.l. 34/2020 (cessioni di mascherine e di altri dispositivi medici e di protezione individuale)   </t>
  </si>
  <si>
    <r>
      <t xml:space="preserve">Tale Quadro è stato istituito al fine di indicare separatamente le cessioni di beni e le prestazioni di servizi </t>
    </r>
    <r>
      <rPr>
        <b/>
        <sz val="10"/>
        <rFont val="Calibri Light"/>
        <family val="2"/>
      </rPr>
      <t>effettuate nei confronti</t>
    </r>
    <r>
      <rPr>
        <sz val="10"/>
        <rFont val="Calibri Light"/>
        <family val="2"/>
      </rPr>
      <t xml:space="preserve"> di </t>
    </r>
    <r>
      <rPr>
        <b/>
        <u val="single"/>
        <sz val="10"/>
        <rFont val="Calibri Light"/>
        <family val="2"/>
      </rPr>
      <t>consumatori finali</t>
    </r>
    <r>
      <rPr>
        <sz val="10"/>
        <rFont val="Calibri Light"/>
        <family val="2"/>
      </rPr>
      <t xml:space="preserve"> e di </t>
    </r>
    <r>
      <rPr>
        <b/>
        <u val="single"/>
        <sz val="10"/>
        <rFont val="Calibri Light"/>
        <family val="2"/>
      </rPr>
      <t>soggetti titolari di partita Iva</t>
    </r>
  </si>
  <si>
    <r>
      <t>Importo dell'eventuale margine negativo dell'anno precedente (rigo 15</t>
    </r>
    <r>
      <rPr>
        <b/>
        <sz val="10"/>
        <rFont val="Calibri Light"/>
        <family val="2"/>
      </rPr>
      <t xml:space="preserve"> </t>
    </r>
    <r>
      <rPr>
        <sz val="10"/>
        <rFont val="Calibri Light"/>
        <family val="2"/>
      </rPr>
      <t>del prospetto relativo all'anno prec)</t>
    </r>
  </si>
  <si>
    <r>
      <t xml:space="preserve">Margini relativi ad operazioni non imponibili (art. 8, 8-bis, 71 e 72) che costituiscono plafond, determinati in via analitica (*)  (da comprendere nel rigo VE30) </t>
    </r>
    <r>
      <rPr>
        <b/>
        <sz val="10"/>
        <rFont val="Calibri Light"/>
        <family val="2"/>
      </rPr>
      <t>Da comprendere nel rigo VE30</t>
    </r>
  </si>
  <si>
    <r>
      <t xml:space="preserve">Corrispettivi relativi alle altre operazioni non imponibili (art. 38-quater) il cui margine non concorre alla formazione del plafond + la differenza dei corrispettivi relativi sia alle operazioni imponibili (cod. 10) che alle operazioni non imponibili (cod. 17) = </t>
    </r>
    <r>
      <rPr>
        <b/>
        <sz val="10"/>
        <rFont val="Calibri Light"/>
        <family val="2"/>
      </rPr>
      <t>Differenza tra l'ammontare complessivo dei corrispettivi (somma cod. 10 e 11) e la somma dei righi 14 e 17. Differenza dei corrispettivi da comprendere nel rigo VE32</t>
    </r>
  </si>
  <si>
    <r>
      <t xml:space="preserve">(*)   Per i soggetti che hanno applicato il </t>
    </r>
    <r>
      <rPr>
        <b/>
        <sz val="10"/>
        <rFont val="Calibri Light"/>
        <family val="2"/>
      </rPr>
      <t xml:space="preserve">metodo globale, </t>
    </r>
    <r>
      <rPr>
        <sz val="10"/>
        <rFont val="Calibri Light"/>
        <family val="2"/>
      </rPr>
      <t xml:space="preserve">il margine relativo alle </t>
    </r>
    <r>
      <rPr>
        <b/>
        <sz val="10"/>
        <rFont val="Calibri Light"/>
        <family val="2"/>
      </rPr>
      <t>esportazioni</t>
    </r>
    <r>
      <rPr>
        <sz val="10"/>
        <rFont val="Calibri Light"/>
        <family val="2"/>
      </rPr>
      <t xml:space="preserve"> e operazioni equiparate deve essere determinato in via analitica. Poiché i costi relativi ai beni esportati non concorrono alle determinazione del margine globale e quindi gli acquisti annotati nell'apposito registro devono essere depurati di tali costi. </t>
    </r>
  </si>
  <si>
    <r>
      <t>N.B.</t>
    </r>
    <r>
      <rPr>
        <sz val="10"/>
        <rFont val="Calibri Light"/>
        <family val="2"/>
      </rPr>
      <t xml:space="preserve"> Se applicando il regime del margine con il metodo globale nelle prime liquidazioni periodiche si è evidenziato un margine positivo (maggiore IVA dovuta) mentre nelle ultime liquidazioni si è evidenziato un margine negativo, per determinare la base imponibile lorda (o il margine negativo) OCCORRE comunque far riferimento alle risultanze contabili relative a tutto l'anno 2017. Quindi se nell'anno 2017 si è evidenziato un margine negativo, le operazioni assoggettate al regime del margine </t>
    </r>
    <r>
      <rPr>
        <b/>
        <sz val="10"/>
        <rFont val="Calibri Light"/>
        <family val="2"/>
      </rPr>
      <t xml:space="preserve">non </t>
    </r>
    <r>
      <rPr>
        <sz val="10"/>
        <rFont val="Calibri Light"/>
        <family val="2"/>
      </rPr>
      <t>devono essere comprese nel quadro VE. Anche le risultanze finali dei registri devono tener conto che il margine negativo utilizzabile nell'anno 2017 è quello calcolato su base annua.</t>
    </r>
  </si>
  <si>
    <t>Plafond disponibile al 01/01/2020</t>
  </si>
  <si>
    <t>Va compilato da tutti coloro che hanno utilizzato il plafond nel 2020 indipendentemente dal metodo di calcolo seguito (mensile o annuale)</t>
  </si>
  <si>
    <t>ANNO IMPOSTA 2020</t>
  </si>
  <si>
    <t>ANNO IMPOSTA 2019</t>
  </si>
  <si>
    <t>Va compilato da coloro che nel corso del 2019 hanno effettuato acquisti o importazioni utilizzando un plafond rapportato alle operazioni agevolate realizzate nei 12 mesi precedenti</t>
  </si>
  <si>
    <t xml:space="preserve"> - fatture registrate nel 2020 per merce consegnata nel 2021</t>
  </si>
  <si>
    <t xml:space="preserve"> + fatture registrate nel 2019 per merce consegnata nel 2020</t>
  </si>
  <si>
    <t xml:space="preserve"> - fatture registrate nel 2020 per merce ricevuta nel 2021</t>
  </si>
  <si>
    <t xml:space="preserve"> + fatture registrate nel 2019 per merce ricevuta nel 2020</t>
  </si>
  <si>
    <r>
      <t xml:space="preserve">(dicembre o IV trimestre come da registri contabili, </t>
    </r>
    <r>
      <rPr>
        <u val="single"/>
        <sz val="12"/>
        <rFont val="Calibri Light"/>
        <family val="2"/>
      </rPr>
      <t>senza tenere conto dell'acconto versato</t>
    </r>
    <r>
      <rPr>
        <sz val="12"/>
        <rFont val="Calibri Light"/>
        <family val="2"/>
      </rPr>
      <t>)</t>
    </r>
  </si>
  <si>
    <r>
      <rPr>
        <b/>
        <sz val="12"/>
        <rFont val="Calibri Light"/>
        <family val="2"/>
      </rPr>
      <t>VX1</t>
    </r>
    <r>
      <rPr>
        <sz val="12"/>
        <rFont val="Calibri Light"/>
        <family val="2"/>
      </rPr>
      <t xml:space="preserve">                  SALDO  debito</t>
    </r>
  </si>
  <si>
    <r>
      <rPr>
        <b/>
        <sz val="12"/>
        <rFont val="Calibri Light"/>
        <family val="2"/>
      </rPr>
      <t>VX2</t>
    </r>
    <r>
      <rPr>
        <sz val="12"/>
        <rFont val="Calibri Light"/>
        <family val="2"/>
      </rPr>
      <t xml:space="preserve">        SALDO  credito</t>
    </r>
  </si>
  <si>
    <r>
      <t xml:space="preserve">A </t>
    </r>
    <r>
      <rPr>
        <b/>
        <sz val="9"/>
        <rFont val="Calibri Light"/>
        <family val="2"/>
      </rPr>
      <t>rigo VE35</t>
    </r>
    <r>
      <rPr>
        <sz val="9"/>
        <rFont val="Calibri Light"/>
        <family val="2"/>
      </rPr>
      <t xml:space="preserve"> è necessario indicare:</t>
    </r>
  </si>
  <si>
    <r>
      <t>§        </t>
    </r>
    <r>
      <rPr>
        <b/>
        <u val="single"/>
        <sz val="9"/>
        <rFont val="Calibri Light"/>
        <family val="2"/>
      </rPr>
      <t>campo 4</t>
    </r>
    <r>
      <rPr>
        <sz val="9"/>
        <rFont val="Calibri Light"/>
        <family val="2"/>
      </rPr>
      <t xml:space="preserve">, le </t>
    </r>
    <r>
      <rPr>
        <b/>
        <sz val="9"/>
        <rFont val="Calibri Light"/>
        <family val="2"/>
      </rPr>
      <t>prestazioni di servizi</t>
    </r>
    <r>
      <rPr>
        <sz val="9"/>
        <rFont val="Calibri Light"/>
        <family val="2"/>
      </rPr>
      <t xml:space="preserve"> rese nel settore edile da subappaltatori nei confronti dell’appaltatore principale, di altro subappaltatore, ovvero di imprese di costruzione/ristrutturazione di immobili. Restano ovviamente </t>
    </r>
    <r>
      <rPr>
        <b/>
        <sz val="9"/>
        <rFont val="Calibri Light"/>
        <family val="2"/>
      </rPr>
      <t>escluse</t>
    </r>
    <r>
      <rPr>
        <sz val="9"/>
        <rFont val="Calibri Light"/>
        <family val="2"/>
      </rPr>
      <t xml:space="preserve"> le prestazioni effettuate direttamente nei confronti del committente;</t>
    </r>
  </si>
  <si>
    <r>
      <t xml:space="preserve">§         </t>
    </r>
    <r>
      <rPr>
        <b/>
        <u val="single"/>
        <sz val="9"/>
        <rFont val="Calibri Light"/>
        <family val="2"/>
      </rPr>
      <t>campo 5</t>
    </r>
    <r>
      <rPr>
        <sz val="9"/>
        <rFont val="Calibri Light"/>
        <family val="2"/>
      </rPr>
      <t xml:space="preserve">, le cessioni di </t>
    </r>
    <r>
      <rPr>
        <b/>
        <sz val="9"/>
        <rFont val="Calibri Light"/>
        <family val="2"/>
      </rPr>
      <t>fabbricati strumentali</t>
    </r>
    <r>
      <rPr>
        <sz val="9"/>
        <rFont val="Calibri Light"/>
        <family val="2"/>
      </rPr>
      <t xml:space="preserve"> effettuate con opzione per l’applicazione dell’IVA;</t>
    </r>
  </si>
  <si>
    <r>
      <t xml:space="preserve">§         </t>
    </r>
    <r>
      <rPr>
        <b/>
        <u val="single"/>
        <sz val="9"/>
        <rFont val="Calibri Light"/>
        <family val="2"/>
      </rPr>
      <t>campo 6</t>
    </r>
    <r>
      <rPr>
        <sz val="9"/>
        <rFont val="Calibri Light"/>
        <family val="2"/>
      </rPr>
      <t xml:space="preserve">, le cessioni di </t>
    </r>
    <r>
      <rPr>
        <b/>
        <sz val="9"/>
        <rFont val="Calibri Light"/>
        <family val="2"/>
      </rPr>
      <t>telefoni cellulari</t>
    </r>
    <r>
      <rPr>
        <sz val="9"/>
        <rFont val="Calibri Light"/>
        <family val="2"/>
      </rPr>
      <t>;</t>
    </r>
  </si>
  <si>
    <r>
      <t xml:space="preserve">§         </t>
    </r>
    <r>
      <rPr>
        <b/>
        <u val="single"/>
        <sz val="9"/>
        <rFont val="Calibri Light"/>
        <family val="2"/>
      </rPr>
      <t>campo 7</t>
    </r>
    <r>
      <rPr>
        <sz val="9"/>
        <rFont val="Calibri Light"/>
        <family val="2"/>
      </rPr>
      <t xml:space="preserve">, le cessioni di </t>
    </r>
    <r>
      <rPr>
        <b/>
        <sz val="9"/>
        <rFont val="Calibri Light"/>
        <family val="2"/>
      </rPr>
      <t>microprocessori</t>
    </r>
    <r>
      <rPr>
        <sz val="9"/>
        <rFont val="Calibri Light"/>
        <family val="2"/>
      </rPr>
      <t>;</t>
    </r>
  </si>
  <si>
    <r>
      <t xml:space="preserve">§         </t>
    </r>
    <r>
      <rPr>
        <b/>
        <u val="single"/>
        <sz val="9"/>
        <rFont val="Calibri Light"/>
        <family val="2"/>
      </rPr>
      <t>campo 8</t>
    </r>
    <r>
      <rPr>
        <sz val="9"/>
        <rFont val="Calibri Light"/>
        <family val="2"/>
      </rPr>
      <t xml:space="preserve">, le </t>
    </r>
    <r>
      <rPr>
        <b/>
        <sz val="9"/>
        <rFont val="Calibri Light"/>
        <family val="2"/>
      </rPr>
      <t xml:space="preserve">prestazioni di servizi </t>
    </r>
    <r>
      <rPr>
        <sz val="9"/>
        <rFont val="Calibri Light"/>
        <family val="2"/>
      </rPr>
      <t>rese nel settore edile e connessi ai sensi dell'art. 17, c.6, lett. a-ter;</t>
    </r>
  </si>
  <si>
    <r>
      <t xml:space="preserve">§         </t>
    </r>
    <r>
      <rPr>
        <b/>
        <u val="single"/>
        <sz val="9"/>
        <rFont val="Calibri Light"/>
        <family val="2"/>
      </rPr>
      <t>campo 9</t>
    </r>
    <r>
      <rPr>
        <sz val="9"/>
        <rFont val="Calibri Light"/>
        <family val="2"/>
      </rPr>
      <t xml:space="preserve">, le </t>
    </r>
    <r>
      <rPr>
        <b/>
        <sz val="9"/>
        <rFont val="Calibri Light"/>
        <family val="2"/>
      </rPr>
      <t xml:space="preserve">prestazioni di servizi e acquisti di beni </t>
    </r>
    <r>
      <rPr>
        <sz val="9"/>
        <rFont val="Calibri Light"/>
        <family val="2"/>
      </rPr>
      <t>del settore energetico;</t>
    </r>
  </si>
  <si>
    <r>
      <t xml:space="preserve">§         </t>
    </r>
    <r>
      <rPr>
        <b/>
        <u val="single"/>
        <sz val="9"/>
        <rFont val="Calibri Light"/>
        <family val="2"/>
      </rPr>
      <t>campo 1</t>
    </r>
    <r>
      <rPr>
        <sz val="9"/>
        <rFont val="Calibri Light"/>
        <family val="2"/>
      </rPr>
      <t>, il totale.</t>
    </r>
  </si>
  <si>
    <r>
      <t xml:space="preserve">Si tratta pertanto di operazioni che rientrano a tutti gli effetti nel </t>
    </r>
    <r>
      <rPr>
        <b/>
        <sz val="9"/>
        <rFont val="Calibri Light"/>
        <family val="2"/>
      </rPr>
      <t>volume d’affari</t>
    </r>
    <r>
      <rPr>
        <sz val="9"/>
        <rFont val="Calibri Light"/>
        <family val="2"/>
      </rPr>
      <t xml:space="preserve"> (con l’esclusione delle cessioni di beni ammortizzabili di cui al rigo VE40) e che confluiscono nel totale di </t>
    </r>
    <r>
      <rPr>
        <b/>
        <sz val="9"/>
        <rFont val="Calibri Light"/>
        <family val="2"/>
      </rPr>
      <t>rigo VE50</t>
    </r>
    <r>
      <rPr>
        <sz val="9"/>
        <rFont val="Calibri Light"/>
        <family val="2"/>
      </rPr>
      <t xml:space="preserve">, pur non essendo assoggettate a imposta da parte del prestatore/cedente (sono infatti considerate come operazioni imponibili ad </t>
    </r>
    <r>
      <rPr>
        <b/>
        <sz val="9"/>
        <rFont val="Calibri Light"/>
        <family val="2"/>
      </rPr>
      <t>aliquota zero</t>
    </r>
    <r>
      <rPr>
        <sz val="9"/>
        <rFont val="Calibri Light"/>
        <family val="2"/>
      </rPr>
      <t>).</t>
    </r>
  </si>
  <si>
    <r>
      <t xml:space="preserve">Va sottolineato che le </t>
    </r>
    <r>
      <rPr>
        <b/>
        <sz val="9"/>
        <rFont val="Calibri Light"/>
        <family val="2"/>
      </rPr>
      <t>fatture passive</t>
    </r>
    <r>
      <rPr>
        <sz val="9"/>
        <rFont val="Calibri Light"/>
        <family val="2"/>
      </rPr>
      <t xml:space="preserve"> soggette al regime del reverse-charge, integrate da parte del committente/cessionario e registrate sul registro IVA acquisti e sul registro IVA vendite, </t>
    </r>
    <r>
      <rPr>
        <b/>
        <u val="single"/>
        <sz val="9"/>
        <rFont val="Calibri Light"/>
        <family val="2"/>
      </rPr>
      <t>non vanno indicate</t>
    </r>
    <r>
      <rPr>
        <u val="single"/>
        <sz val="9"/>
        <rFont val="Calibri Light"/>
        <family val="2"/>
      </rPr>
      <t xml:space="preserve"> </t>
    </r>
    <r>
      <rPr>
        <b/>
        <u val="single"/>
        <sz val="9"/>
        <rFont val="Calibri Light"/>
        <family val="2"/>
      </rPr>
      <t>nel quadro VE</t>
    </r>
    <r>
      <rPr>
        <sz val="9"/>
        <rFont val="Calibri Light"/>
        <family val="2"/>
      </rPr>
      <t>.</t>
    </r>
  </si>
  <si>
    <r>
      <t xml:space="preserve">Non si tratta infatti di operazioni attive che concorrono a formare il </t>
    </r>
    <r>
      <rPr>
        <b/>
        <sz val="9"/>
        <rFont val="Calibri Light"/>
        <family val="2"/>
      </rPr>
      <t>volume d’affari</t>
    </r>
    <r>
      <rPr>
        <sz val="9"/>
        <rFont val="Calibri Light"/>
        <family val="2"/>
      </rPr>
      <t xml:space="preserve"> del contribuente.</t>
    </r>
  </si>
  <si>
    <r>
      <t xml:space="preserve">Le fatture passive soggette al regime del reverse-charge vanno indicate nei righi del </t>
    </r>
    <r>
      <rPr>
        <b/>
        <sz val="9"/>
        <rFont val="Calibri Light"/>
        <family val="2"/>
      </rPr>
      <t>quadro VF</t>
    </r>
    <r>
      <rPr>
        <sz val="9"/>
        <rFont val="Calibri Light"/>
        <family val="2"/>
      </rPr>
      <t xml:space="preserve"> corrispondenti </t>
    </r>
    <r>
      <rPr>
        <b/>
        <sz val="9"/>
        <rFont val="Calibri Light"/>
        <family val="2"/>
      </rPr>
      <t>all’aliquota IVA applicata</t>
    </r>
    <r>
      <rPr>
        <sz val="9"/>
        <rFont val="Calibri Light"/>
        <family val="2"/>
      </rPr>
      <t>.</t>
    </r>
  </si>
  <si>
    <r>
      <t xml:space="preserve">Le stesse concorrono infatti alla formazione del totale acquisti e </t>
    </r>
    <r>
      <rPr>
        <b/>
        <sz val="9"/>
        <rFont val="Calibri Light"/>
        <family val="2"/>
      </rPr>
      <t>dell’IVA a credito</t>
    </r>
    <r>
      <rPr>
        <sz val="9"/>
        <rFont val="Calibri Light"/>
        <family val="2"/>
      </rPr>
      <t xml:space="preserve"> che confluisce nel quadro VL (rigo VL4).</t>
    </r>
  </si>
  <si>
    <r>
      <t xml:space="preserve">§         </t>
    </r>
    <r>
      <rPr>
        <b/>
        <sz val="9"/>
        <rFont val="Calibri Light"/>
        <family val="2"/>
      </rPr>
      <t>a rigo VJ12</t>
    </r>
    <r>
      <rPr>
        <sz val="9"/>
        <rFont val="Calibri Light"/>
        <family val="2"/>
      </rPr>
      <t xml:space="preserve"> (imponibile e imposta), se si tratta di </t>
    </r>
    <r>
      <rPr>
        <b/>
        <sz val="9"/>
        <rFont val="Calibri Light"/>
        <family val="2"/>
      </rPr>
      <t>prestazioni di servizi</t>
    </r>
    <r>
      <rPr>
        <sz val="9"/>
        <rFont val="Calibri Light"/>
        <family val="2"/>
      </rPr>
      <t xml:space="preserve"> effettuate nel settore edile da subappaltatori;</t>
    </r>
  </si>
  <si>
    <r>
      <t xml:space="preserve">§         </t>
    </r>
    <r>
      <rPr>
        <b/>
        <sz val="9"/>
        <rFont val="Calibri Light"/>
        <family val="2"/>
      </rPr>
      <t>a rigo VJ13</t>
    </r>
    <r>
      <rPr>
        <sz val="9"/>
        <rFont val="Calibri Light"/>
        <family val="2"/>
      </rPr>
      <t xml:space="preserve"> (imponibile e imposta), se si tratta di </t>
    </r>
    <r>
      <rPr>
        <b/>
        <sz val="9"/>
        <rFont val="Calibri Light"/>
        <family val="2"/>
      </rPr>
      <t>acquisti</t>
    </r>
    <r>
      <rPr>
        <sz val="9"/>
        <rFont val="Calibri Light"/>
        <family val="2"/>
      </rPr>
      <t xml:space="preserve"> di immobili strumentali imponibili per opzione, assoggettati al reverse-charge dall’1/10/2007;</t>
    </r>
  </si>
  <si>
    <r>
      <t xml:space="preserve">§         </t>
    </r>
    <r>
      <rPr>
        <b/>
        <sz val="9"/>
        <rFont val="Calibri Light"/>
        <family val="2"/>
      </rPr>
      <t>a rigo VJ14</t>
    </r>
    <r>
      <rPr>
        <sz val="9"/>
        <rFont val="Calibri Light"/>
        <family val="2"/>
      </rPr>
      <t xml:space="preserve"> (imponibile e imposta), se si tratta di </t>
    </r>
    <r>
      <rPr>
        <b/>
        <sz val="9"/>
        <rFont val="Calibri Light"/>
        <family val="2"/>
      </rPr>
      <t>acquisti</t>
    </r>
    <r>
      <rPr>
        <sz val="9"/>
        <rFont val="Calibri Light"/>
        <family val="2"/>
      </rPr>
      <t xml:space="preserve"> di telefoni cellulari ex art.17 comma 6 lett.b</t>
    </r>
  </si>
  <si>
    <r>
      <t xml:space="preserve">§         </t>
    </r>
    <r>
      <rPr>
        <b/>
        <sz val="9"/>
        <rFont val="Calibri Light"/>
        <family val="2"/>
      </rPr>
      <t>a rigo VJ15</t>
    </r>
    <r>
      <rPr>
        <sz val="9"/>
        <rFont val="Calibri Light"/>
        <family val="2"/>
      </rPr>
      <t xml:space="preserve"> (imponibile e imposta), se si tratta di </t>
    </r>
    <r>
      <rPr>
        <b/>
        <sz val="9"/>
        <rFont val="Calibri Light"/>
        <family val="2"/>
      </rPr>
      <t>prodotti elettronic</t>
    </r>
    <r>
      <rPr>
        <sz val="9"/>
        <rFont val="Calibri Light"/>
        <family val="2"/>
      </rPr>
      <t>i ex art. 17 comma 6 lett. c;</t>
    </r>
  </si>
  <si>
    <r>
      <t xml:space="preserve">§         </t>
    </r>
    <r>
      <rPr>
        <b/>
        <sz val="9"/>
        <rFont val="Calibri Light"/>
        <family val="2"/>
      </rPr>
      <t>a rigo VJ16</t>
    </r>
    <r>
      <rPr>
        <sz val="9"/>
        <rFont val="Calibri Light"/>
        <family val="2"/>
      </rPr>
      <t xml:space="preserve"> (imponibile e imposta), se si tratta di </t>
    </r>
    <r>
      <rPr>
        <b/>
        <sz val="9"/>
        <rFont val="Calibri Light"/>
        <family val="2"/>
      </rPr>
      <t>prestazioni di servizi</t>
    </r>
    <r>
      <rPr>
        <sz val="9"/>
        <rFont val="Calibri Light"/>
        <family val="2"/>
      </rPr>
      <t xml:space="preserve"> effettuate nel settore edile e connessi (art. 17, c.6, lett. a-ter);</t>
    </r>
  </si>
  <si>
    <r>
      <t xml:space="preserve">§         </t>
    </r>
    <r>
      <rPr>
        <b/>
        <sz val="9"/>
        <rFont val="Calibri Light"/>
        <family val="2"/>
      </rPr>
      <t>a rigo VJ17</t>
    </r>
    <r>
      <rPr>
        <sz val="9"/>
        <rFont val="Calibri Light"/>
        <family val="2"/>
      </rPr>
      <t xml:space="preserve"> (imponibile e imposta), se si tratta di acquisti di beni e</t>
    </r>
    <r>
      <rPr>
        <b/>
        <sz val="9"/>
        <rFont val="Calibri Light"/>
        <family val="2"/>
      </rPr>
      <t xml:space="preserve"> d</t>
    </r>
    <r>
      <rPr>
        <sz val="9"/>
        <rFont val="Calibri Light"/>
        <family val="2"/>
      </rPr>
      <t>el settore energetico ex art.17 comma 6, lett.d bis, d ter, d quater;</t>
    </r>
  </si>
  <si>
    <r>
      <t xml:space="preserve">§         </t>
    </r>
    <r>
      <rPr>
        <b/>
        <sz val="9"/>
        <rFont val="Calibri Light"/>
        <family val="2"/>
      </rPr>
      <t>a rigo VJ18</t>
    </r>
    <r>
      <rPr>
        <sz val="9"/>
        <rFont val="Calibri Light"/>
        <family val="2"/>
      </rPr>
      <t xml:space="preserve"> (imponibile e imposta), se si tratta di </t>
    </r>
    <r>
      <rPr>
        <b/>
        <sz val="9"/>
        <rFont val="Calibri Light"/>
        <family val="2"/>
      </rPr>
      <t>acquisti</t>
    </r>
    <r>
      <rPr>
        <sz val="9"/>
        <rFont val="Calibri Light"/>
        <family val="2"/>
      </rPr>
      <t xml:space="preserve"> delle Pubbliche Amministrazioni titolari di partita Iva ex art.17 ter.</t>
    </r>
  </si>
  <si>
    <r>
      <t xml:space="preserve">Il totale dell’IVA relativo alle </t>
    </r>
    <r>
      <rPr>
        <b/>
        <sz val="9"/>
        <rFont val="Calibri Light"/>
        <family val="2"/>
      </rPr>
      <t>operazioni passive</t>
    </r>
    <r>
      <rPr>
        <sz val="9"/>
        <rFont val="Calibri Light"/>
        <family val="2"/>
      </rPr>
      <t xml:space="preserve"> soggette al reverse-charge (indicato a rigo VJ19) confluisce a </t>
    </r>
    <r>
      <rPr>
        <b/>
        <sz val="9"/>
        <rFont val="Calibri Light"/>
        <family val="2"/>
      </rPr>
      <t>rigo VL1</t>
    </r>
  </si>
  <si>
    <t xml:space="preserve">Versamenti effettuati (post presentazione dich IVA per 2019) in seguito alla sospensione per eventi eccezionali </t>
  </si>
  <si>
    <t>VL41</t>
  </si>
  <si>
    <t xml:space="preserve">Non tenere conto delle registrazioni relative alle autofatture di cui all'art.17, c.3, DRP 633/72 e di quelle relative agli acquisti intracomunitari. Tenere conto delle fatture differite </t>
  </si>
  <si>
    <t>Variazioni di sola imposta registrate nell'anno e relative a operazioni registrate in anni precedenti e arrotondamenti</t>
  </si>
  <si>
    <t>Operazioni effettuate in anni precedenti ma con imposta esigibile nell'anno</t>
  </si>
  <si>
    <t>VF16-1</t>
  </si>
  <si>
    <t>VF16-2</t>
  </si>
  <si>
    <t>VF17-1</t>
  </si>
  <si>
    <t>VF17-2</t>
  </si>
  <si>
    <t xml:space="preserve"> Acquisti registrati negli anni precedenti ma con imposta esigibile nel 2020</t>
  </si>
  <si>
    <t xml:space="preserve">TOTALE  ACQUISTI  E  IMPORTAZIONI   (Somma da VF1 a VF21 meno VF22)                                                                             </t>
  </si>
  <si>
    <t>Barrare la casella se società non operativa ai sensi dell'art. 30 della Legge 724 del 1994: indicare "1" se di comodo nell'anno oggetto della dichiarazione, "2" se di comodo nell'anno oggetto della dichiarazione e nel precedente, "3" se di comodo nell'anno oggetto della dichiarazione e per i due precedenti, "4" se di comodo nell'anno oggetto della dichiarazione e per i due precedenti e che non ha effettuato nel triennio operazioni rilevanti ai fini IVA non inferiori all'importo che risulta dall'applicazione delle percentuali di cui all'art. 30, comma 1, della Legge n. 724/1994.</t>
  </si>
  <si>
    <t xml:space="preserve"> Codice da Tabella versamenti sospesi Covid-19 e importo versamenti sospesi </t>
  </si>
  <si>
    <t>MODELLO IVA 2021 - ANNO 2020</t>
  </si>
  <si>
    <t>IVA AMMESSA IN DETRAZIONE (VF71)</t>
  </si>
  <si>
    <t>di cui credito richiesto a rimborso in anni precedenti computabile in detrazione a seguito di diniego dell'ufficio</t>
  </si>
  <si>
    <t>CREDITO IVA RISULTANTE DAI PRIMI TRE TRIMESTRI  UTILIZZATO IN COMPENSAZIONE CON MOD. F24</t>
  </si>
  <si>
    <r>
      <t xml:space="preserve">Acquisti di beni provenienti dallo Stato </t>
    </r>
    <r>
      <rPr>
        <b/>
        <u val="single"/>
        <sz val="11"/>
        <rFont val="Calibri Light"/>
        <family val="2"/>
      </rPr>
      <t>Città del Vaticano</t>
    </r>
    <r>
      <rPr>
        <b/>
        <sz val="11"/>
        <rFont val="Calibri Light"/>
        <family val="2"/>
      </rPr>
      <t xml:space="preserve"> e dalla </t>
    </r>
    <r>
      <rPr>
        <b/>
        <u val="single"/>
        <sz val="11"/>
        <rFont val="Calibri Light"/>
        <family val="2"/>
      </rPr>
      <t>Repubblica di San Marino</t>
    </r>
    <r>
      <rPr>
        <sz val="11"/>
        <rFont val="Calibri Light"/>
        <family val="2"/>
      </rPr>
      <t xml:space="preserve"> per i quali il cessionario è tenuto al pagamento dell'imposta a norma dell'art. 17, 3° comma.</t>
    </r>
  </si>
  <si>
    <r>
      <t xml:space="preserve">Acquisti di </t>
    </r>
    <r>
      <rPr>
        <b/>
        <sz val="11"/>
        <rFont val="Calibri Light"/>
        <family val="2"/>
      </rPr>
      <t>beni e servizi</t>
    </r>
    <r>
      <rPr>
        <sz val="11"/>
        <rFont val="Calibri Light"/>
        <family val="2"/>
      </rPr>
      <t xml:space="preserve"> da soggetti esteri per i quali sia stata emessa </t>
    </r>
    <r>
      <rPr>
        <b/>
        <sz val="11"/>
        <rFont val="Calibri Light"/>
        <family val="2"/>
      </rPr>
      <t>autofattura ex art. 17, 2° comma</t>
    </r>
    <r>
      <rPr>
        <sz val="11"/>
        <rFont val="Calibri Light"/>
        <family val="2"/>
      </rPr>
      <t>. Nel rigo vanno compresi sia gli acquisti per i quali l'assolvimento dell'IVA è avvenuto mediante autofattura sia gli acquisti per i quali è stato fatta l'intergrazione del documento emesso dal soggetto non residente (incluse le autofature non imponibili ex art.9)</t>
    </r>
  </si>
  <si>
    <r>
      <t xml:space="preserve">Operazioni di </t>
    </r>
    <r>
      <rPr>
        <b/>
        <sz val="11"/>
        <rFont val="Calibri Light"/>
        <family val="2"/>
      </rPr>
      <t>estrazione di beni dai depositi IVA</t>
    </r>
    <r>
      <rPr>
        <sz val="11"/>
        <rFont val="Calibri Light"/>
        <family val="2"/>
      </rPr>
      <t xml:space="preserve"> (art. 50-bis D.L. 331/93) per utilizzazione o commercializzazione</t>
    </r>
  </si>
  <si>
    <t xml:space="preserve">Acquisti all'interno di rottami (art. 74, commi 7 e 8) per i quali  il cessionario è tenuto al pagamento dell'imposta, compresi acquisti di pallets in regime di inversione contabile </t>
  </si>
  <si>
    <t>Importazioni di rottami ecc. (art. 74, commi 7 e 8)  per le quali l'imposta non è versata in dogana ma assolta mediante annotazione nel registro vendite nonché, ai fini della detrazione, nel registro acquisti (art. 70, comma 6)</t>
  </si>
  <si>
    <t>Acquisti di servizi resi da subappaltatori nel settore edile (art. 17, comma 6, lett.a)</t>
  </si>
  <si>
    <r>
      <t xml:space="preserve">(operazioni non imponibili che possono concorrere alla formazione del </t>
    </r>
    <r>
      <rPr>
        <b/>
        <i/>
        <sz val="12"/>
        <rFont val="Calibri Light"/>
        <family val="2"/>
      </rPr>
      <t>plafond</t>
    </r>
    <r>
      <rPr>
        <b/>
        <sz val="12"/>
        <rFont val="Calibri Light"/>
        <family val="2"/>
      </rPr>
      <t>)</t>
    </r>
  </si>
  <si>
    <r>
      <t xml:space="preserve">(operazioni che non concorrono alla formazione del </t>
    </r>
    <r>
      <rPr>
        <b/>
        <i/>
        <sz val="12"/>
        <rFont val="Calibri Light"/>
        <family val="2"/>
      </rPr>
      <t>plafond</t>
    </r>
    <r>
      <rPr>
        <b/>
        <sz val="12"/>
        <rFont val="Calibri Light"/>
        <family val="2"/>
      </rPr>
      <t>)</t>
    </r>
  </si>
  <si>
    <r>
      <rPr>
        <b/>
        <sz val="12"/>
        <rFont val="Calibri Light"/>
        <family val="2"/>
      </rPr>
      <t>Operazioni esenti (art. 10)</t>
    </r>
    <r>
      <rPr>
        <sz val="12"/>
        <rFont val="Calibri Light"/>
        <family val="2"/>
      </rPr>
      <t>: i contribuenti per i quali nell'anno ha avuto effetto la dispensa dall'obbligo di fatturazione di cui all'art. 36-bis del D.P.R. 633/72 devono indicare in questo rigo solamente le operazioni di cui ai punti 11), 18) e 19) dell'art. 10 medesimo (CD1 campo 3)</t>
    </r>
  </si>
  <si>
    <t>Incluse le op esenti ex art. 124 DL 34/2020: cessioni aliquota zero beni anti Covid-19</t>
  </si>
  <si>
    <t>Incluse le op esenti ex art. 124 DL 34/2020 acquisti beni anti Covid-19</t>
  </si>
  <si>
    <t xml:space="preserve">2. Differenza tra credito potenziale e credito effettivo </t>
  </si>
  <si>
    <t>1. Differenza tra IVA periodica dovuta e IVA periodica versata</t>
  </si>
  <si>
    <t>VL30-3</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</si>
</sst>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General_)"/>
    <numFmt numFmtId="179" formatCode="#,##0.0;[Red]\-#,##0.0"/>
    <numFmt numFmtId="180" formatCode="#,##0.000;[Red]\-#,##0.000"/>
    <numFmt numFmtId="181" formatCode="_-* #,##0.0_-;\-* #,##0.0_-;_-* &quot;-&quot;_-;_-@_-"/>
    <numFmt numFmtId="182" formatCode="_-* #,##0.00_-;\-* #,##0.00_-;_-* &quot;-&quot;_-;_-@_-"/>
    <numFmt numFmtId="183" formatCode="#,##0.0000;[Red]\-#,##0.0000"/>
    <numFmt numFmtId="184" formatCode="0.000"/>
    <numFmt numFmtId="185" formatCode="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 #,##0;[Red]\-[$€]\ #,##0"/>
    <numFmt numFmtId="196" formatCode="[$€]\ #,##0.0;[Red]\-[$€]\ #,##0.0"/>
    <numFmt numFmtId="197" formatCode="[$€]\ #,##0.00;[Red]\-[$€]\ #,##0.00"/>
    <numFmt numFmtId="198" formatCode="#,##0.00\ [$€-1];[Red]\-#,##0.00\ [$€-1]"/>
    <numFmt numFmtId="199" formatCode="#,##0.00\ [$€-1007];[Red]\-#,##0.00\ [$€-1007]"/>
    <numFmt numFmtId="200" formatCode="&quot;Sì&quot;;&quot;Sì&quot;;&quot;No&quot;"/>
    <numFmt numFmtId="201" formatCode="&quot;Vero&quot;;&quot;Vero&quot;;&quot;Falso&quot;"/>
    <numFmt numFmtId="202" formatCode="&quot;Attivo&quot;;&quot;Attivo&quot;;&quot;Disattivo&quot;"/>
    <numFmt numFmtId="203" formatCode="[$€-2]\ #.##000_);[Red]\([$€-2]\ #.##000\)"/>
    <numFmt numFmtId="204" formatCode="0.0%"/>
    <numFmt numFmtId="205" formatCode="#,##0.00_ ;[Red]\-#,##0.00\ "/>
    <numFmt numFmtId="206" formatCode="[$-410]dddd\ d\ mmmm\ yyyy"/>
    <numFmt numFmtId="207" formatCode="&quot;Attivo&quot;;&quot;Attivo&quot;;&quot;Inattivo&quot;"/>
  </numFmts>
  <fonts count="112">
    <font>
      <sz val="10"/>
      <name val="MS Sans Serif"/>
      <family val="0"/>
    </font>
    <font>
      <b/>
      <sz val="10"/>
      <name val="MS Sans Serif"/>
      <family val="0"/>
    </font>
    <font>
      <i/>
      <sz val="10"/>
      <name val="MS Sans Serif"/>
      <family val="0"/>
    </font>
    <font>
      <b/>
      <i/>
      <sz val="10"/>
      <name val="MS Sans Serif"/>
      <family val="0"/>
    </font>
    <font>
      <sz val="10"/>
      <name val="Times New Roman"/>
      <family val="1"/>
    </font>
    <font>
      <sz val="8"/>
      <name val="MS Sans Serif"/>
      <family val="2"/>
    </font>
    <font>
      <u val="single"/>
      <sz val="10"/>
      <color indexed="12"/>
      <name val="MS Sans Serif"/>
      <family val="2"/>
    </font>
    <font>
      <u val="single"/>
      <sz val="10"/>
      <color indexed="36"/>
      <name val="MS Sans Serif"/>
      <family val="2"/>
    </font>
    <font>
      <sz val="10"/>
      <name val="Tahoma"/>
      <family val="2"/>
    </font>
    <font>
      <b/>
      <sz val="10"/>
      <name val="Tahoma"/>
      <family val="2"/>
    </font>
    <font>
      <b/>
      <sz val="14"/>
      <name val="Calibri Light"/>
      <family val="2"/>
    </font>
    <font>
      <sz val="14"/>
      <name val="Calibri Light"/>
      <family val="2"/>
    </font>
    <font>
      <sz val="10"/>
      <name val="Calibri Light"/>
      <family val="2"/>
    </font>
    <font>
      <sz val="12"/>
      <name val="Calibri Light"/>
      <family val="2"/>
    </font>
    <font>
      <sz val="9"/>
      <name val="Calibri Light"/>
      <family val="2"/>
    </font>
    <font>
      <b/>
      <sz val="16"/>
      <name val="Calibri Light"/>
      <family val="2"/>
    </font>
    <font>
      <b/>
      <sz val="13"/>
      <name val="Calibri Light"/>
      <family val="2"/>
    </font>
    <font>
      <b/>
      <i/>
      <sz val="12"/>
      <name val="Calibri Light"/>
      <family val="2"/>
    </font>
    <font>
      <b/>
      <sz val="9"/>
      <name val="Calibri Light"/>
      <family val="2"/>
    </font>
    <font>
      <b/>
      <sz val="12"/>
      <name val="Calibri Light"/>
      <family val="2"/>
    </font>
    <font>
      <sz val="11"/>
      <name val="Calibri Light"/>
      <family val="2"/>
    </font>
    <font>
      <b/>
      <sz val="11"/>
      <name val="Calibri Light"/>
      <family val="2"/>
    </font>
    <font>
      <sz val="8"/>
      <name val="Calibri Light"/>
      <family val="2"/>
    </font>
    <font>
      <b/>
      <sz val="18"/>
      <name val="Calibri Light"/>
      <family val="2"/>
    </font>
    <font>
      <b/>
      <sz val="10"/>
      <name val="Calibri Light"/>
      <family val="2"/>
    </font>
    <font>
      <b/>
      <i/>
      <sz val="10"/>
      <name val="Calibri Light"/>
      <family val="2"/>
    </font>
    <font>
      <i/>
      <sz val="10"/>
      <name val="Calibri Light"/>
      <family val="2"/>
    </font>
    <font>
      <i/>
      <sz val="12"/>
      <name val="Calibri Light"/>
      <family val="2"/>
    </font>
    <font>
      <b/>
      <u val="single"/>
      <sz val="10"/>
      <name val="Calibri Light"/>
      <family val="2"/>
    </font>
    <font>
      <sz val="6"/>
      <name val="Calibri Light"/>
      <family val="2"/>
    </font>
    <font>
      <b/>
      <sz val="8"/>
      <name val="Calibri Light"/>
      <family val="2"/>
    </font>
    <font>
      <sz val="12"/>
      <color indexed="10"/>
      <name val="Calibri Light"/>
      <family val="2"/>
    </font>
    <font>
      <sz val="20"/>
      <name val="Calibri Light"/>
      <family val="2"/>
    </font>
    <font>
      <i/>
      <sz val="11"/>
      <name val="Calibri Light"/>
      <family val="2"/>
    </font>
    <font>
      <u val="single"/>
      <sz val="12"/>
      <name val="Calibri Light"/>
      <family val="2"/>
    </font>
    <font>
      <b/>
      <u val="single"/>
      <sz val="12"/>
      <name val="Calibri Light"/>
      <family val="2"/>
    </font>
    <font>
      <b/>
      <sz val="15"/>
      <name val="Calibri Light"/>
      <family val="2"/>
    </font>
    <font>
      <sz val="18"/>
      <name val="Calibri Light"/>
      <family val="2"/>
    </font>
    <font>
      <b/>
      <u val="single"/>
      <sz val="9"/>
      <name val="Calibri Light"/>
      <family val="2"/>
    </font>
    <font>
      <u val="single"/>
      <sz val="9"/>
      <name val="Calibri Light"/>
      <family val="2"/>
    </font>
    <font>
      <b/>
      <u val="single"/>
      <sz val="11"/>
      <name val="Calibri Light"/>
      <family val="2"/>
    </font>
    <font>
      <b/>
      <i/>
      <sz val="11"/>
      <name val="Calibri Light"/>
      <family val="2"/>
    </font>
    <font>
      <sz val="15"/>
      <name val="Calibri Light"/>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color indexed="30"/>
      <name val="Calibri Light"/>
      <family val="2"/>
    </font>
    <font>
      <b/>
      <sz val="10"/>
      <color indexed="30"/>
      <name val="Calibri Light"/>
      <family val="2"/>
    </font>
    <font>
      <b/>
      <sz val="12"/>
      <color indexed="30"/>
      <name val="Calibri Light"/>
      <family val="2"/>
    </font>
    <font>
      <i/>
      <sz val="12"/>
      <color indexed="30"/>
      <name val="Calibri Light"/>
      <family val="2"/>
    </font>
    <font>
      <sz val="12"/>
      <color indexed="30"/>
      <name val="Calibri Light"/>
      <family val="2"/>
    </font>
    <font>
      <sz val="9"/>
      <color indexed="30"/>
      <name val="Calibri Light"/>
      <family val="2"/>
    </font>
    <font>
      <sz val="14"/>
      <color indexed="30"/>
      <name val="Calibri Light"/>
      <family val="2"/>
    </font>
    <font>
      <b/>
      <sz val="12"/>
      <color indexed="9"/>
      <name val="Calibri Light"/>
      <family val="2"/>
    </font>
    <font>
      <sz val="10"/>
      <color indexed="8"/>
      <name val="MS Sans Serif"/>
      <family val="0"/>
    </font>
    <font>
      <sz val="10"/>
      <color indexed="8"/>
      <name val="Times New Roman"/>
      <family val="1"/>
    </font>
    <font>
      <b/>
      <sz val="11"/>
      <color indexed="8"/>
      <name val="Calibri Light"/>
      <family val="2"/>
    </font>
    <font>
      <sz val="11"/>
      <color indexed="8"/>
      <name val="Calibri Light"/>
      <family val="2"/>
    </font>
    <font>
      <u val="single"/>
      <sz val="11"/>
      <color indexed="8"/>
      <name val="Calibri Light"/>
      <family val="2"/>
    </font>
    <font>
      <sz val="10"/>
      <color indexed="8"/>
      <name val="Calibri Light"/>
      <family val="2"/>
    </font>
    <font>
      <sz val="16"/>
      <color indexed="8"/>
      <name val="Calibri Light"/>
      <family val="2"/>
    </font>
    <font>
      <sz val="12"/>
      <color indexed="8"/>
      <name val="Times New Roman"/>
      <family val="1"/>
    </font>
    <font>
      <b/>
      <sz val="12"/>
      <color indexed="8"/>
      <name val="Times New Roman"/>
      <family val="1"/>
    </font>
    <font>
      <u val="single"/>
      <sz val="12"/>
      <color indexed="8"/>
      <name val="Times New Roman"/>
      <family val="1"/>
    </font>
    <font>
      <sz val="14"/>
      <color indexed="8"/>
      <name val="Times New Roman"/>
      <family val="1"/>
    </font>
    <font>
      <b/>
      <sz val="14"/>
      <color indexed="8"/>
      <name val="Calibri Light"/>
      <family val="2"/>
    </font>
    <font>
      <sz val="12"/>
      <color indexed="8"/>
      <name val="Calibri Light"/>
      <family val="2"/>
    </font>
    <font>
      <sz val="14"/>
      <color indexed="8"/>
      <name val="Calibri Light"/>
      <family val="2"/>
    </font>
    <font>
      <i/>
      <sz val="14"/>
      <color indexed="8"/>
      <name val="Calibri Light"/>
      <family val="2"/>
    </font>
    <font>
      <sz val="14"/>
      <color indexed="10"/>
      <name val="Calibri Light"/>
      <family val="2"/>
    </font>
    <font>
      <sz val="14"/>
      <color indexed="62"/>
      <name val="Calibri Light"/>
      <family val="2"/>
    </font>
    <font>
      <sz val="11.5"/>
      <name val="Calibri Light"/>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70C0"/>
      <name val="Calibri Light"/>
      <family val="2"/>
    </font>
    <font>
      <b/>
      <sz val="10"/>
      <color rgb="FF0070C0"/>
      <name val="Calibri Light"/>
      <family val="2"/>
    </font>
    <font>
      <b/>
      <sz val="12"/>
      <color rgb="FF0070C0"/>
      <name val="Calibri Light"/>
      <family val="2"/>
    </font>
    <font>
      <i/>
      <sz val="12"/>
      <color rgb="FF0070C0"/>
      <name val="Calibri Light"/>
      <family val="2"/>
    </font>
    <font>
      <sz val="12"/>
      <color rgb="FF0070C0"/>
      <name val="Calibri Light"/>
      <family val="2"/>
    </font>
    <font>
      <sz val="9"/>
      <color rgb="FF0070C0"/>
      <name val="Calibri Light"/>
      <family val="2"/>
    </font>
    <font>
      <sz val="14"/>
      <color rgb="FF0070C0"/>
      <name val="Calibri Light"/>
      <family val="2"/>
    </font>
    <font>
      <b/>
      <sz val="12"/>
      <color theme="0"/>
      <name val="Calibri Light"/>
      <family val="2"/>
    </font>
    <font>
      <sz val="12"/>
      <color rgb="FFFF0000"/>
      <name val="Calibri Light"/>
      <family val="2"/>
    </font>
    <font>
      <b/>
      <sz val="8"/>
      <name val="MS Sans Serif"/>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theme="0" tint="-0.04997999966144562"/>
        <bgColor indexed="64"/>
      </patternFill>
    </fill>
    <fill>
      <patternFill patternType="gray125">
        <bgColor indexed="9"/>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gray125">
        <bgColor theme="0"/>
      </patternFill>
    </fill>
    <fill>
      <patternFill patternType="gray125">
        <bgColor theme="0" tint="-0.04997999966144562"/>
      </patternFill>
    </fill>
    <fill>
      <patternFill patternType="solid">
        <fgColor rgb="FF002060"/>
        <bgColor indexed="64"/>
      </patternFill>
    </fill>
    <fill>
      <patternFill patternType="solid">
        <fgColor indexed="44"/>
        <bgColor indexed="64"/>
      </patternFill>
    </fill>
    <fill>
      <patternFill patternType="solid">
        <fgColor rgb="FFFFFF99"/>
        <bgColor indexed="64"/>
      </patternFill>
    </fill>
  </fills>
  <borders count="1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style="medium"/>
    </border>
    <border>
      <left style="thin"/>
      <right style="hair"/>
      <top style="medium"/>
      <bottom style="medium"/>
    </border>
    <border>
      <left style="hair"/>
      <right>
        <color indexed="63"/>
      </right>
      <top style="medium"/>
      <bottom style="medium"/>
    </border>
    <border>
      <left style="hair"/>
      <right style="medium"/>
      <top style="medium"/>
      <bottom style="medium"/>
    </border>
    <border>
      <left style="medium"/>
      <right>
        <color indexed="63"/>
      </right>
      <top>
        <color indexed="63"/>
      </top>
      <bottom style="hair"/>
    </border>
    <border>
      <left style="thin"/>
      <right style="hair"/>
      <top style="hair"/>
      <bottom style="hair"/>
    </border>
    <border>
      <left style="hair"/>
      <right>
        <color indexed="63"/>
      </right>
      <top>
        <color indexed="63"/>
      </top>
      <bottom style="hair"/>
    </border>
    <border>
      <left style="hair"/>
      <right style="medium"/>
      <top style="hair"/>
      <bottom style="hair"/>
    </border>
    <border>
      <left style="medium"/>
      <right>
        <color indexed="63"/>
      </right>
      <top style="hair"/>
      <bottom style="hair"/>
    </border>
    <border>
      <left style="thin"/>
      <right style="hair"/>
      <top style="hair"/>
      <bottom>
        <color indexed="63"/>
      </bottom>
    </border>
    <border>
      <left style="hair"/>
      <right>
        <color indexed="63"/>
      </right>
      <top style="hair"/>
      <bottom>
        <color indexed="63"/>
      </bottom>
    </border>
    <border>
      <left style="hair"/>
      <right style="medium"/>
      <top style="hair"/>
      <bottom>
        <color indexed="63"/>
      </bottom>
    </border>
    <border>
      <left style="medium"/>
      <right>
        <color indexed="63"/>
      </right>
      <top style="thin"/>
      <bottom style="hair"/>
    </border>
    <border>
      <left style="thin"/>
      <right style="hair"/>
      <top style="thin"/>
      <bottom style="hair"/>
    </border>
    <border>
      <left style="hair"/>
      <right>
        <color indexed="63"/>
      </right>
      <top style="thin"/>
      <bottom style="hair"/>
    </border>
    <border>
      <left style="hair"/>
      <right style="medium"/>
      <top style="thin"/>
      <bottom style="hair"/>
    </border>
    <border>
      <left style="medium"/>
      <right>
        <color indexed="63"/>
      </right>
      <top style="hair"/>
      <bottom style="thin"/>
    </border>
    <border>
      <left style="thin"/>
      <right style="hair"/>
      <top style="hair"/>
      <bottom style="thin"/>
    </border>
    <border>
      <left style="hair"/>
      <right>
        <color indexed="63"/>
      </right>
      <top style="hair"/>
      <bottom style="thin"/>
    </border>
    <border>
      <left style="hair"/>
      <right style="medium"/>
      <top style="hair"/>
      <bottom style="thin"/>
    </border>
    <border>
      <left style="hair"/>
      <right>
        <color indexed="63"/>
      </right>
      <top style="hair"/>
      <bottom style="hair"/>
    </border>
    <border>
      <left style="medium"/>
      <right>
        <color indexed="63"/>
      </right>
      <top>
        <color indexed="63"/>
      </top>
      <bottom>
        <color indexed="63"/>
      </bottom>
    </border>
    <border>
      <left style="medium"/>
      <right>
        <color indexed="63"/>
      </right>
      <top>
        <color indexed="63"/>
      </top>
      <bottom style="thin"/>
    </border>
    <border>
      <left style="thin"/>
      <right style="hair"/>
      <top>
        <color indexed="63"/>
      </top>
      <bottom style="hair"/>
    </border>
    <border>
      <left style="hair"/>
      <right style="medium"/>
      <top>
        <color indexed="63"/>
      </top>
      <bottom style="hair"/>
    </border>
    <border>
      <left style="thin"/>
      <right style="hair"/>
      <top>
        <color indexed="63"/>
      </top>
      <bottom style="thin"/>
    </border>
    <border>
      <left style="hair"/>
      <right>
        <color indexed="63"/>
      </right>
      <top>
        <color indexed="63"/>
      </top>
      <bottom style="thin"/>
    </border>
    <border>
      <left style="hair"/>
      <right style="medium"/>
      <top>
        <color indexed="63"/>
      </top>
      <bottom style="thin"/>
    </border>
    <border>
      <left style="medium"/>
      <right>
        <color indexed="63"/>
      </right>
      <top style="thin"/>
      <bottom style="medium"/>
    </border>
    <border>
      <left style="thin"/>
      <right style="hair"/>
      <top style="thin"/>
      <bottom style="medium"/>
    </border>
    <border>
      <left style="thin"/>
      <right style="hair"/>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hair"/>
    </border>
    <border>
      <left style="hair"/>
      <right style="thin"/>
      <top style="thin"/>
      <bottom style="hair"/>
    </border>
    <border>
      <left style="thin"/>
      <right style="thin"/>
      <top style="thin"/>
      <bottom style="hair"/>
    </border>
    <border>
      <left style="thin"/>
      <right>
        <color indexed="63"/>
      </right>
      <top style="hair"/>
      <bottom style="hair"/>
    </border>
    <border>
      <left style="hair"/>
      <right style="thin"/>
      <top style="hair"/>
      <bottom style="hair"/>
    </border>
    <border>
      <left style="thin"/>
      <right style="thin"/>
      <top style="hair"/>
      <bottom style="hair"/>
    </border>
    <border>
      <left style="hair"/>
      <right style="thin"/>
      <top style="hair"/>
      <bottom style="thin"/>
    </border>
    <border>
      <left>
        <color indexed="63"/>
      </left>
      <right style="thin"/>
      <top style="thin"/>
      <bottom style="thin"/>
    </border>
    <border>
      <left>
        <color indexed="63"/>
      </left>
      <right style="thin"/>
      <top>
        <color indexed="63"/>
      </top>
      <bottom style="thin"/>
    </border>
    <border>
      <left style="thin"/>
      <right>
        <color indexed="63"/>
      </right>
      <top style="hair"/>
      <bottom>
        <color indexed="63"/>
      </bottom>
    </border>
    <border>
      <left style="hair"/>
      <right style="thin"/>
      <top style="hair"/>
      <bottom>
        <color indexed="63"/>
      </bottom>
    </border>
    <border>
      <left style="thin"/>
      <right style="thin"/>
      <top style="hair"/>
      <bottom>
        <color indexed="63"/>
      </bottom>
    </border>
    <border>
      <left style="thin"/>
      <right>
        <color indexed="63"/>
      </right>
      <top style="hair"/>
      <bottom style="thin"/>
    </border>
    <border>
      <left style="hair"/>
      <right style="thin"/>
      <top>
        <color indexed="63"/>
      </top>
      <bottom style="thin"/>
    </border>
    <border>
      <left style="thin"/>
      <right style="thin"/>
      <top style="hair"/>
      <bottom style="thin"/>
    </border>
    <border>
      <left>
        <color indexed="63"/>
      </left>
      <right>
        <color indexed="63"/>
      </right>
      <top>
        <color indexed="63"/>
      </top>
      <bottom style="double"/>
    </border>
    <border>
      <left style="thin"/>
      <right style="thin"/>
      <top style="double"/>
      <bottom style="double"/>
    </border>
    <border>
      <left style="thin"/>
      <right style="thin"/>
      <top>
        <color indexed="63"/>
      </top>
      <bottom style="hair"/>
    </border>
    <border>
      <left style="thin"/>
      <right style="thin"/>
      <top>
        <color indexed="63"/>
      </top>
      <bottom style="double"/>
    </border>
    <border>
      <left style="thin"/>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color indexed="63"/>
      </left>
      <right style="thin"/>
      <top>
        <color indexed="63"/>
      </top>
      <bottom>
        <color indexed="63"/>
      </bottom>
    </border>
    <border>
      <left style="thin"/>
      <right style="thin"/>
      <top style="dashed"/>
      <bottom style="thin"/>
    </border>
    <border>
      <left>
        <color indexed="63"/>
      </left>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hair"/>
      <right style="hair"/>
      <top style="thin"/>
      <bottom style="thin"/>
    </border>
    <border>
      <left style="hair"/>
      <right style="thin"/>
      <top style="thin"/>
      <bottom style="thin"/>
    </border>
    <border>
      <left>
        <color indexed="63"/>
      </left>
      <right style="thin"/>
      <top style="hair"/>
      <bottom style="thin"/>
    </border>
    <border>
      <left style="thin"/>
      <right style="thin"/>
      <top style="double"/>
      <bottom style="hair"/>
    </border>
    <border>
      <left style="thin"/>
      <right style="thin"/>
      <top style="hair"/>
      <bottom style="medium"/>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thin"/>
      <top>
        <color indexed="63"/>
      </top>
      <bottom style="hair"/>
    </border>
    <border>
      <left style="thin"/>
      <right style="medium"/>
      <top>
        <color indexed="63"/>
      </top>
      <bottom style="hair"/>
    </border>
    <border>
      <left>
        <color indexed="63"/>
      </left>
      <right style="thin"/>
      <top>
        <color indexed="63"/>
      </top>
      <bottom style="hair"/>
    </border>
    <border>
      <left style="medium"/>
      <right style="thin"/>
      <top style="hair"/>
      <bottom style="hair"/>
    </border>
    <border>
      <left style="thin"/>
      <right style="medium"/>
      <top style="hair"/>
      <bottom style="hair"/>
    </border>
    <border>
      <left>
        <color indexed="63"/>
      </left>
      <right style="thin"/>
      <top style="hair"/>
      <bottom style="hair"/>
    </border>
    <border>
      <left style="medium"/>
      <right>
        <color indexed="63"/>
      </right>
      <top style="hair"/>
      <bottom style="double"/>
    </border>
    <border>
      <left style="medium"/>
      <right style="thin"/>
      <top style="hair"/>
      <bottom style="double"/>
    </border>
    <border>
      <left style="thin"/>
      <right style="medium"/>
      <top style="hair"/>
      <bottom style="double"/>
    </border>
    <border>
      <left>
        <color indexed="63"/>
      </left>
      <right style="thin"/>
      <top style="hair"/>
      <bottom style="double"/>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style="hair"/>
      <right>
        <color indexed="63"/>
      </right>
      <top style="medium"/>
      <bottom>
        <color indexed="63"/>
      </bottom>
    </border>
    <border>
      <left style="hair"/>
      <right style="medium"/>
      <top style="medium"/>
      <bottom>
        <color indexed="63"/>
      </bottom>
    </border>
    <border>
      <left style="hair"/>
      <right>
        <color indexed="63"/>
      </right>
      <top>
        <color indexed="63"/>
      </top>
      <bottom style="medium"/>
    </border>
    <border>
      <left style="hair"/>
      <right style="medium"/>
      <top>
        <color indexed="63"/>
      </top>
      <bottom style="medium"/>
    </border>
    <border>
      <left style="medium"/>
      <right>
        <color indexed="63"/>
      </right>
      <top style="medium"/>
      <bottom style="hair"/>
    </border>
    <border>
      <left style="hair"/>
      <right>
        <color indexed="63"/>
      </right>
      <top style="medium"/>
      <bottom style="hair"/>
    </border>
    <border>
      <left style="hair"/>
      <right style="medium"/>
      <top style="medium"/>
      <bottom style="hair"/>
    </border>
    <border>
      <left style="medium"/>
      <right>
        <color indexed="63"/>
      </right>
      <top style="hair"/>
      <bottom style="medium"/>
    </border>
    <border>
      <left style="hair"/>
      <right>
        <color indexed="63"/>
      </right>
      <top style="hair"/>
      <bottom style="medium"/>
    </border>
    <border>
      <left style="hair"/>
      <right style="medium"/>
      <top style="hair"/>
      <bottom style="medium"/>
    </border>
    <border>
      <left style="hair"/>
      <right style="hair"/>
      <top style="medium"/>
      <bottom>
        <color indexed="63"/>
      </bottom>
    </border>
    <border>
      <left style="hair"/>
      <right style="hair"/>
      <top>
        <color indexed="63"/>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style="medium"/>
      <bottom style="thin"/>
    </border>
    <border>
      <left>
        <color indexed="63"/>
      </left>
      <right>
        <color indexed="63"/>
      </right>
      <top style="medium"/>
      <bottom style="medium"/>
    </border>
    <border>
      <left style="thin"/>
      <right>
        <color indexed="63"/>
      </right>
      <top style="medium"/>
      <bottom style="thin"/>
    </border>
    <border>
      <left style="thin">
        <color indexed="55"/>
      </left>
      <right>
        <color indexed="63"/>
      </right>
      <top>
        <color indexed="63"/>
      </top>
      <bottom>
        <color indexed="63"/>
      </bottom>
    </border>
    <border>
      <left style="hair"/>
      <right style="hair"/>
      <top style="thin"/>
      <bottom style="medium"/>
    </border>
    <border>
      <left style="hair"/>
      <right style="medium"/>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20" borderId="1" applyNumberFormat="0" applyAlignment="0" applyProtection="0"/>
    <xf numFmtId="0" fontId="88" fillId="0" borderId="2" applyNumberFormat="0" applyFill="0" applyAlignment="0" applyProtection="0"/>
    <xf numFmtId="0" fontId="89" fillId="21"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195" fontId="0" fillId="0" borderId="0" applyFont="0" applyFill="0" applyBorder="0" applyAlignment="0" applyProtection="0"/>
    <xf numFmtId="0" fontId="90" fillId="28" borderId="1" applyNumberFormat="0" applyAlignment="0" applyProtection="0"/>
    <xf numFmtId="40" fontId="0" fillId="0" borderId="0" applyFont="0" applyFill="0" applyBorder="0" applyAlignment="0" applyProtection="0"/>
    <xf numFmtId="41" fontId="4" fillId="0" borderId="0" applyFont="0" applyFill="0" applyBorder="0" applyAlignment="0" applyProtection="0"/>
    <xf numFmtId="38" fontId="0" fillId="0" borderId="0" applyFont="0" applyFill="0" applyBorder="0" applyAlignment="0" applyProtection="0"/>
    <xf numFmtId="0" fontId="91" fillId="29" borderId="0" applyNumberFormat="0" applyBorder="0" applyAlignment="0" applyProtection="0"/>
    <xf numFmtId="0" fontId="4" fillId="0" borderId="0">
      <alignment/>
      <protection/>
    </xf>
    <xf numFmtId="0" fontId="0" fillId="30" borderId="4" applyNumberFormat="0" applyFont="0" applyAlignment="0" applyProtection="0"/>
    <xf numFmtId="0" fontId="92" fillId="20" borderId="5"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0" borderId="7" applyNumberFormat="0" applyFill="0" applyAlignment="0" applyProtection="0"/>
    <xf numFmtId="0" fontId="98" fillId="0" borderId="8" applyNumberFormat="0" applyFill="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31" borderId="0" applyNumberFormat="0" applyBorder="0" applyAlignment="0" applyProtection="0"/>
    <xf numFmtId="0" fontId="101" fillId="32" borderId="0" applyNumberFormat="0" applyBorder="0" applyAlignment="0" applyProtection="0"/>
    <xf numFmtId="173" fontId="0" fillId="0" borderId="0" applyFont="0" applyFill="0" applyBorder="0" applyAlignment="0" applyProtection="0"/>
    <xf numFmtId="176" fontId="4" fillId="0" borderId="0" applyFont="0" applyFill="0" applyBorder="0" applyAlignment="0" applyProtection="0"/>
    <xf numFmtId="173" fontId="0" fillId="0" borderId="0" applyFont="0" applyFill="0" applyBorder="0" applyAlignment="0" applyProtection="0"/>
  </cellStyleXfs>
  <cellXfs count="930">
    <xf numFmtId="0" fontId="0" fillId="0" borderId="0" xfId="0" applyAlignment="1">
      <alignment/>
    </xf>
    <xf numFmtId="0" fontId="10" fillId="33" borderId="0" xfId="0" applyFont="1" applyFill="1" applyAlignment="1" applyProtection="1">
      <alignment horizontal="left"/>
      <protection/>
    </xf>
    <xf numFmtId="0" fontId="11" fillId="33" borderId="0" xfId="0" applyFont="1" applyFill="1" applyAlignment="1">
      <alignment/>
    </xf>
    <xf numFmtId="0" fontId="12" fillId="0" borderId="0" xfId="0" applyFont="1" applyAlignment="1">
      <alignment/>
    </xf>
    <xf numFmtId="0" fontId="10" fillId="0" borderId="0" xfId="0" applyFont="1" applyBorder="1" applyAlignment="1" applyProtection="1">
      <alignment horizontal="left"/>
      <protection/>
    </xf>
    <xf numFmtId="0" fontId="13" fillId="0" borderId="0" xfId="0" applyFont="1" applyAlignment="1">
      <alignment horizontal="left"/>
    </xf>
    <xf numFmtId="0" fontId="11" fillId="0" borderId="0" xfId="0" applyFont="1" applyAlignment="1">
      <alignment/>
    </xf>
    <xf numFmtId="0" fontId="11" fillId="0" borderId="0" xfId="0" applyFont="1" applyAlignment="1">
      <alignment horizontal="right"/>
    </xf>
    <xf numFmtId="0" fontId="13" fillId="0" borderId="0" xfId="0" applyFont="1" applyAlignment="1">
      <alignment/>
    </xf>
    <xf numFmtId="0" fontId="12" fillId="0" borderId="0" xfId="0" applyFont="1" applyBorder="1" applyAlignment="1">
      <alignment/>
    </xf>
    <xf numFmtId="0" fontId="13" fillId="0" borderId="10" xfId="0" applyFont="1" applyBorder="1" applyAlignment="1">
      <alignment/>
    </xf>
    <xf numFmtId="0" fontId="12" fillId="0" borderId="11" xfId="0" applyFont="1" applyBorder="1" applyAlignment="1">
      <alignment/>
    </xf>
    <xf numFmtId="0" fontId="12" fillId="0" borderId="12" xfId="0" applyFont="1" applyBorder="1" applyAlignment="1">
      <alignment/>
    </xf>
    <xf numFmtId="0" fontId="13" fillId="0" borderId="11" xfId="0" applyFont="1" applyBorder="1" applyAlignment="1">
      <alignment/>
    </xf>
    <xf numFmtId="0" fontId="13" fillId="0" borderId="11" xfId="0" applyFont="1" applyBorder="1" applyAlignment="1">
      <alignment horizontal="right"/>
    </xf>
    <xf numFmtId="0" fontId="13" fillId="0" borderId="12" xfId="0" applyFont="1" applyBorder="1" applyAlignment="1">
      <alignment/>
    </xf>
    <xf numFmtId="0" fontId="11" fillId="0" borderId="13" xfId="0" applyFont="1" applyBorder="1" applyAlignment="1">
      <alignment/>
    </xf>
    <xf numFmtId="0" fontId="102" fillId="0" borderId="0" xfId="0" applyFont="1" applyAlignment="1">
      <alignment/>
    </xf>
    <xf numFmtId="0" fontId="103" fillId="0" borderId="0" xfId="0" applyFont="1" applyAlignment="1">
      <alignment/>
    </xf>
    <xf numFmtId="0" fontId="14" fillId="33" borderId="14" xfId="0" applyFont="1" applyFill="1" applyBorder="1" applyAlignment="1">
      <alignment horizontal="left"/>
    </xf>
    <xf numFmtId="0" fontId="15" fillId="33" borderId="15" xfId="0" applyFont="1" applyFill="1" applyBorder="1" applyAlignment="1" applyProtection="1">
      <alignment horizontal="left" vertical="center"/>
      <protection/>
    </xf>
    <xf numFmtId="0" fontId="16" fillId="33" borderId="16" xfId="0" applyFont="1" applyFill="1" applyBorder="1" applyAlignment="1">
      <alignment horizontal="center"/>
    </xf>
    <xf numFmtId="0" fontId="16" fillId="33" borderId="17" xfId="0" applyFont="1" applyFill="1" applyBorder="1" applyAlignment="1">
      <alignment horizontal="center"/>
    </xf>
    <xf numFmtId="0" fontId="14" fillId="0" borderId="18" xfId="0" applyFont="1" applyBorder="1" applyAlignment="1">
      <alignment horizontal="left" vertical="center" wrapText="1"/>
    </xf>
    <xf numFmtId="0" fontId="17" fillId="0" borderId="19" xfId="0" applyFont="1" applyBorder="1" applyAlignment="1" applyProtection="1">
      <alignment horizontal="left" vertical="center" wrapText="1"/>
      <protection/>
    </xf>
    <xf numFmtId="40" fontId="11" fillId="34" borderId="20" xfId="48" applyNumberFormat="1" applyFont="1" applyFill="1" applyBorder="1" applyAlignment="1">
      <alignment horizontal="center"/>
    </xf>
    <xf numFmtId="40" fontId="11" fillId="35" borderId="21" xfId="48" applyNumberFormat="1" applyFont="1" applyFill="1" applyBorder="1" applyAlignment="1">
      <alignment horizontal="center"/>
    </xf>
    <xf numFmtId="0" fontId="14" fillId="0" borderId="22" xfId="0" applyFont="1" applyBorder="1" applyAlignment="1">
      <alignment horizontal="left" vertical="center" wrapText="1"/>
    </xf>
    <xf numFmtId="0" fontId="13" fillId="0" borderId="23" xfId="0" applyFont="1" applyBorder="1" applyAlignment="1">
      <alignment vertical="center" wrapText="1"/>
    </xf>
    <xf numFmtId="40" fontId="11" fillId="1" borderId="24" xfId="48" applyNumberFormat="1" applyFont="1" applyFill="1" applyBorder="1" applyAlignment="1">
      <alignment horizontal="center" vertical="center" wrapText="1"/>
    </xf>
    <xf numFmtId="40" fontId="11" fillId="34" borderId="25" xfId="48" applyNumberFormat="1" applyFont="1" applyFill="1" applyBorder="1" applyAlignment="1">
      <alignment horizontal="center"/>
    </xf>
    <xf numFmtId="0" fontId="18" fillId="0" borderId="26" xfId="0" applyFont="1" applyBorder="1" applyAlignment="1">
      <alignment horizontal="left" vertical="center" wrapText="1"/>
    </xf>
    <xf numFmtId="0" fontId="19" fillId="0" borderId="27" xfId="0" applyFont="1" applyBorder="1" applyAlignment="1" applyProtection="1">
      <alignment horizontal="left" vertical="center" wrapText="1"/>
      <protection/>
    </xf>
    <xf numFmtId="40" fontId="10" fillId="34" borderId="28" xfId="48" applyNumberFormat="1" applyFont="1" applyFill="1" applyBorder="1" applyAlignment="1">
      <alignment horizontal="center" vertical="center" wrapText="1"/>
    </xf>
    <xf numFmtId="40" fontId="10" fillId="1" borderId="29" xfId="48" applyNumberFormat="1" applyFont="1" applyFill="1" applyBorder="1" applyAlignment="1">
      <alignment horizontal="center" vertical="center" wrapText="1"/>
    </xf>
    <xf numFmtId="0" fontId="18" fillId="0" borderId="30" xfId="0" applyFont="1" applyBorder="1" applyAlignment="1">
      <alignment horizontal="left" vertical="center" wrapText="1"/>
    </xf>
    <xf numFmtId="0" fontId="19" fillId="0" borderId="31" xfId="0" applyFont="1" applyBorder="1" applyAlignment="1" applyProtection="1">
      <alignment horizontal="left" vertical="center" wrapText="1"/>
      <protection/>
    </xf>
    <xf numFmtId="40" fontId="10" fillId="1" borderId="32" xfId="48" applyNumberFormat="1" applyFont="1" applyFill="1" applyBorder="1" applyAlignment="1">
      <alignment horizontal="center" vertical="center" wrapText="1"/>
    </xf>
    <xf numFmtId="40" fontId="10" fillId="34" borderId="33" xfId="48" applyNumberFormat="1" applyFont="1" applyFill="1" applyBorder="1" applyAlignment="1">
      <alignment horizontal="center" vertical="center" wrapText="1"/>
    </xf>
    <xf numFmtId="0" fontId="14" fillId="0" borderId="26" xfId="0" applyFont="1" applyBorder="1" applyAlignment="1">
      <alignment horizontal="left" vertical="center" wrapText="1"/>
    </xf>
    <xf numFmtId="0" fontId="13" fillId="0" borderId="27" xfId="0" applyFont="1" applyBorder="1" applyAlignment="1">
      <alignment vertical="center" wrapText="1"/>
    </xf>
    <xf numFmtId="40" fontId="11" fillId="35" borderId="28" xfId="48" applyNumberFormat="1" applyFont="1" applyFill="1" applyBorder="1" applyAlignment="1">
      <alignment/>
    </xf>
    <xf numFmtId="40" fontId="11" fillId="0" borderId="29" xfId="48" applyNumberFormat="1" applyFont="1" applyBorder="1" applyAlignment="1">
      <alignment horizontal="center" vertical="center" wrapText="1"/>
    </xf>
    <xf numFmtId="40" fontId="12" fillId="0" borderId="0" xfId="0" applyNumberFormat="1" applyFont="1" applyAlignment="1">
      <alignment/>
    </xf>
    <xf numFmtId="2" fontId="12" fillId="0" borderId="0" xfId="0" applyNumberFormat="1" applyFont="1" applyAlignment="1">
      <alignment/>
    </xf>
    <xf numFmtId="0" fontId="13" fillId="0" borderId="19" xfId="0" applyFont="1" applyBorder="1" applyAlignment="1" applyProtection="1">
      <alignment horizontal="left" vertical="center" wrapText="1"/>
      <protection/>
    </xf>
    <xf numFmtId="40" fontId="11" fillId="0" borderId="34" xfId="48" applyNumberFormat="1" applyFont="1" applyBorder="1" applyAlignment="1">
      <alignment horizontal="center" vertical="center" wrapText="1"/>
    </xf>
    <xf numFmtId="40" fontId="11" fillId="35" borderId="21" xfId="48" applyNumberFormat="1" applyFont="1" applyFill="1" applyBorder="1" applyAlignment="1">
      <alignment/>
    </xf>
    <xf numFmtId="40" fontId="12" fillId="0" borderId="0" xfId="46" applyFont="1" applyAlignment="1">
      <alignment/>
    </xf>
    <xf numFmtId="0" fontId="14" fillId="0" borderId="30" xfId="0" applyFont="1" applyBorder="1" applyAlignment="1">
      <alignment horizontal="left" vertical="center" wrapText="1"/>
    </xf>
    <xf numFmtId="0" fontId="13" fillId="0" borderId="31" xfId="0" applyFont="1" applyBorder="1" applyAlignment="1" applyProtection="1">
      <alignment horizontal="left" vertical="center" wrapText="1"/>
      <protection/>
    </xf>
    <xf numFmtId="40" fontId="11" fillId="35" borderId="32" xfId="48" applyNumberFormat="1" applyFont="1" applyFill="1" applyBorder="1" applyAlignment="1">
      <alignment/>
    </xf>
    <xf numFmtId="40" fontId="11" fillId="0" borderId="33" xfId="48" applyNumberFormat="1" applyFont="1" applyBorder="1" applyAlignment="1">
      <alignment horizontal="center" vertical="center" wrapText="1"/>
    </xf>
    <xf numFmtId="40" fontId="11" fillId="0" borderId="28" xfId="48" applyNumberFormat="1" applyFont="1" applyBorder="1" applyAlignment="1">
      <alignment horizontal="center" vertical="center" wrapText="1"/>
    </xf>
    <xf numFmtId="40" fontId="11" fillId="35" borderId="29" xfId="48" applyNumberFormat="1" applyFont="1" applyFill="1" applyBorder="1" applyAlignment="1">
      <alignment/>
    </xf>
    <xf numFmtId="0" fontId="13" fillId="0" borderId="19" xfId="0" applyFont="1" applyBorder="1" applyAlignment="1">
      <alignment vertical="center" wrapText="1"/>
    </xf>
    <xf numFmtId="40" fontId="11" fillId="1" borderId="34" xfId="48" applyNumberFormat="1" applyFont="1" applyFill="1" applyBorder="1" applyAlignment="1">
      <alignment horizontal="center" vertical="center" wrapText="1"/>
    </xf>
    <xf numFmtId="40" fontId="11" fillId="0" borderId="21" xfId="48" applyNumberFormat="1" applyFont="1" applyBorder="1" applyAlignment="1">
      <alignment horizontal="center"/>
    </xf>
    <xf numFmtId="0" fontId="13" fillId="0" borderId="19" xfId="0" applyFont="1" applyBorder="1" applyAlignment="1" applyProtection="1">
      <alignment horizontal="justify" vertical="center" wrapText="1"/>
      <protection/>
    </xf>
    <xf numFmtId="40" fontId="11" fillId="34" borderId="21" xfId="48" applyNumberFormat="1" applyFont="1" applyFill="1" applyBorder="1" applyAlignment="1">
      <alignment horizontal="center"/>
    </xf>
    <xf numFmtId="40" fontId="11" fillId="0" borderId="21" xfId="48" applyNumberFormat="1" applyFont="1" applyBorder="1" applyAlignment="1">
      <alignment horizontal="center" vertical="center" wrapText="1"/>
    </xf>
    <xf numFmtId="0" fontId="20" fillId="0" borderId="19" xfId="0" applyFont="1" applyBorder="1" applyAlignment="1" applyProtection="1">
      <alignment horizontal="right" vertical="center" wrapText="1"/>
      <protection/>
    </xf>
    <xf numFmtId="40" fontId="11" fillId="0" borderId="34" xfId="48" applyNumberFormat="1" applyFont="1" applyFill="1" applyBorder="1" applyAlignment="1">
      <alignment horizontal="center" vertical="center" wrapText="1"/>
    </xf>
    <xf numFmtId="0" fontId="12" fillId="0" borderId="35" xfId="0" applyFont="1" applyBorder="1" applyAlignment="1">
      <alignment/>
    </xf>
    <xf numFmtId="0" fontId="12" fillId="0" borderId="19" xfId="0" applyFont="1" applyBorder="1" applyAlignment="1" applyProtection="1">
      <alignment horizontal="left" vertical="center" wrapText="1"/>
      <protection/>
    </xf>
    <xf numFmtId="40" fontId="11" fillId="0" borderId="34" xfId="48" applyNumberFormat="1" applyFont="1" applyBorder="1" applyAlignment="1">
      <alignment horizontal="center"/>
    </xf>
    <xf numFmtId="0" fontId="19" fillId="0" borderId="27" xfId="0" applyFont="1" applyBorder="1" applyAlignment="1" applyProtection="1">
      <alignment horizontal="justify" vertical="center" wrapText="1"/>
      <protection/>
    </xf>
    <xf numFmtId="40" fontId="10" fillId="35" borderId="29" xfId="48" applyNumberFormat="1" applyFont="1" applyFill="1" applyBorder="1" applyAlignment="1">
      <alignment/>
    </xf>
    <xf numFmtId="0" fontId="18" fillId="0" borderId="36" xfId="0" applyFont="1" applyBorder="1" applyAlignment="1">
      <alignment horizontal="left" vertical="center" wrapText="1"/>
    </xf>
    <xf numFmtId="0" fontId="20" fillId="0" borderId="31" xfId="0" applyFont="1" applyBorder="1" applyAlignment="1" applyProtection="1">
      <alignment horizontal="justify" vertical="center" wrapText="1"/>
      <protection/>
    </xf>
    <xf numFmtId="40" fontId="10" fillId="34" borderId="33" xfId="48" applyNumberFormat="1" applyFont="1" applyFill="1" applyBorder="1" applyAlignment="1">
      <alignment horizontal="center"/>
    </xf>
    <xf numFmtId="0" fontId="13" fillId="0" borderId="37" xfId="0" applyFont="1" applyBorder="1" applyAlignment="1" applyProtection="1">
      <alignment horizontal="left" vertical="center" wrapText="1"/>
      <protection/>
    </xf>
    <xf numFmtId="40" fontId="11" fillId="1" borderId="20" xfId="48" applyNumberFormat="1" applyFont="1" applyFill="1" applyBorder="1" applyAlignment="1">
      <alignment horizontal="center" vertical="center" wrapText="1"/>
    </xf>
    <xf numFmtId="40" fontId="11" fillId="34" borderId="38" xfId="48" applyNumberFormat="1" applyFont="1" applyFill="1" applyBorder="1" applyAlignment="1">
      <alignment horizontal="center"/>
    </xf>
    <xf numFmtId="0" fontId="13" fillId="0" borderId="23" xfId="0" applyFont="1" applyBorder="1" applyAlignment="1" applyProtection="1">
      <alignment horizontal="left" vertical="center" wrapText="1"/>
      <protection/>
    </xf>
    <xf numFmtId="40" fontId="11" fillId="0" borderId="25" xfId="48" applyNumberFormat="1" applyFont="1" applyBorder="1" applyAlignment="1">
      <alignment horizontal="center"/>
    </xf>
    <xf numFmtId="40" fontId="11" fillId="0" borderId="24" xfId="48" applyNumberFormat="1" applyFont="1" applyBorder="1" applyAlignment="1">
      <alignment horizontal="center" vertical="center" wrapText="1"/>
    </xf>
    <xf numFmtId="40" fontId="11" fillId="35" borderId="25" xfId="48" applyNumberFormat="1" applyFont="1" applyFill="1" applyBorder="1" applyAlignment="1">
      <alignment/>
    </xf>
    <xf numFmtId="0" fontId="14" fillId="0" borderId="36" xfId="0" applyFont="1" applyBorder="1" applyAlignment="1">
      <alignment horizontal="left" vertical="center" wrapText="1"/>
    </xf>
    <xf numFmtId="0" fontId="13" fillId="0" borderId="39" xfId="0" applyFont="1" applyBorder="1" applyAlignment="1" applyProtection="1">
      <alignment horizontal="left" vertical="center" wrapText="1"/>
      <protection/>
    </xf>
    <xf numFmtId="40" fontId="11" fillId="0" borderId="40" xfId="48" applyNumberFormat="1" applyFont="1" applyBorder="1" applyAlignment="1">
      <alignment horizontal="center" vertical="center" wrapText="1"/>
    </xf>
    <xf numFmtId="40" fontId="11" fillId="35" borderId="41" xfId="48" applyNumberFormat="1" applyFont="1" applyFill="1" applyBorder="1" applyAlignment="1">
      <alignment/>
    </xf>
    <xf numFmtId="0" fontId="19" fillId="0" borderId="31" xfId="0" applyFont="1" applyBorder="1" applyAlignment="1" applyProtection="1">
      <alignment horizontal="justify" vertical="center" wrapText="1"/>
      <protection/>
    </xf>
    <xf numFmtId="0" fontId="14" fillId="0" borderId="42" xfId="0" applyFont="1" applyBorder="1" applyAlignment="1">
      <alignment horizontal="left" vertical="center" wrapText="1"/>
    </xf>
    <xf numFmtId="0" fontId="22" fillId="0" borderId="43" xfId="0" applyFont="1" applyBorder="1" applyAlignment="1" applyProtection="1">
      <alignment horizontal="justify" vertical="center" wrapText="1"/>
      <protection/>
    </xf>
    <xf numFmtId="0" fontId="14" fillId="0" borderId="0" xfId="0" applyFont="1" applyAlignment="1">
      <alignment horizontal="left"/>
    </xf>
    <xf numFmtId="0" fontId="20" fillId="0" borderId="37" xfId="0" applyFont="1" applyBorder="1" applyAlignment="1" applyProtection="1">
      <alignment horizontal="justify" vertical="center" wrapText="1"/>
      <protection/>
    </xf>
    <xf numFmtId="0" fontId="13" fillId="0" borderId="44" xfId="0" applyFont="1" applyBorder="1" applyAlignment="1">
      <alignment vertical="center" wrapText="1"/>
    </xf>
    <xf numFmtId="0" fontId="20" fillId="0" borderId="0" xfId="0" applyFont="1" applyBorder="1" applyAlignment="1">
      <alignment/>
    </xf>
    <xf numFmtId="0" fontId="23" fillId="33" borderId="0" xfId="0" applyFont="1" applyFill="1" applyAlignment="1" applyProtection="1">
      <alignment horizontal="left"/>
      <protection/>
    </xf>
    <xf numFmtId="0" fontId="12" fillId="33" borderId="0" xfId="0" applyFont="1" applyFill="1" applyAlignment="1">
      <alignment/>
    </xf>
    <xf numFmtId="0" fontId="12" fillId="33" borderId="0" xfId="0" applyFont="1" applyFill="1" applyAlignment="1" applyProtection="1">
      <alignment horizontal="left"/>
      <protection/>
    </xf>
    <xf numFmtId="0" fontId="12" fillId="0" borderId="0" xfId="0" applyFont="1" applyAlignment="1" applyProtection="1">
      <alignment horizontal="right"/>
      <protection/>
    </xf>
    <xf numFmtId="0" fontId="19" fillId="0" borderId="0" xfId="0" applyFont="1" applyAlignment="1" applyProtection="1">
      <alignment horizontal="left"/>
      <protection/>
    </xf>
    <xf numFmtId="0" fontId="19" fillId="0" borderId="0" xfId="0" applyFont="1" applyAlignment="1" applyProtection="1">
      <alignment/>
      <protection/>
    </xf>
    <xf numFmtId="0" fontId="12" fillId="0" borderId="0" xfId="0" applyFont="1" applyBorder="1" applyAlignment="1">
      <alignment/>
    </xf>
    <xf numFmtId="0" fontId="19" fillId="0" borderId="45" xfId="0" applyFont="1" applyBorder="1" applyAlignment="1">
      <alignment/>
    </xf>
    <xf numFmtId="0" fontId="13" fillId="0" borderId="46" xfId="0" applyFont="1" applyBorder="1" applyAlignment="1">
      <alignment horizontal="center"/>
    </xf>
    <xf numFmtId="0" fontId="13" fillId="0" borderId="47" xfId="0" applyFont="1" applyBorder="1" applyAlignment="1" applyProtection="1">
      <alignment horizontal="left"/>
      <protection/>
    </xf>
    <xf numFmtId="0" fontId="13" fillId="0" borderId="45" xfId="0" applyFont="1" applyBorder="1" applyAlignment="1">
      <alignment/>
    </xf>
    <xf numFmtId="0" fontId="13" fillId="0" borderId="45" xfId="0" applyFont="1" applyFill="1" applyBorder="1" applyAlignment="1">
      <alignment/>
    </xf>
    <xf numFmtId="0" fontId="13" fillId="0" borderId="47" xfId="0" applyFont="1" applyBorder="1" applyAlignment="1" applyProtection="1">
      <alignment horizontal="right"/>
      <protection/>
    </xf>
    <xf numFmtId="0" fontId="13" fillId="0" borderId="46" xfId="0" applyFont="1" applyBorder="1" applyAlignment="1" applyProtection="1">
      <alignment horizontal="left"/>
      <protection/>
    </xf>
    <xf numFmtId="0" fontId="13" fillId="36" borderId="0" xfId="0" applyFont="1" applyFill="1" applyBorder="1" applyAlignment="1">
      <alignment/>
    </xf>
    <xf numFmtId="0" fontId="13" fillId="0" borderId="46" xfId="0" applyFont="1" applyBorder="1" applyAlignment="1">
      <alignment/>
    </xf>
    <xf numFmtId="0" fontId="13" fillId="0" borderId="48" xfId="0" applyFont="1" applyBorder="1" applyAlignment="1">
      <alignment/>
    </xf>
    <xf numFmtId="0" fontId="13" fillId="36" borderId="13" xfId="0" applyFont="1" applyFill="1" applyBorder="1" applyAlignment="1">
      <alignment/>
    </xf>
    <xf numFmtId="0" fontId="24" fillId="0" borderId="0" xfId="0" applyFont="1" applyAlignment="1">
      <alignment/>
    </xf>
    <xf numFmtId="0" fontId="25" fillId="0" borderId="0" xfId="0" applyFont="1" applyAlignment="1">
      <alignment/>
    </xf>
    <xf numFmtId="0" fontId="13" fillId="0" borderId="0" xfId="0" applyFont="1" applyBorder="1" applyAlignment="1" applyProtection="1">
      <alignment horizontal="left"/>
      <protection/>
    </xf>
    <xf numFmtId="0" fontId="13" fillId="0" borderId="0" xfId="0" applyFont="1" applyBorder="1" applyAlignment="1">
      <alignment/>
    </xf>
    <xf numFmtId="0" fontId="12" fillId="0" borderId="0" xfId="0" applyFont="1" applyFill="1" applyBorder="1" applyAlignment="1">
      <alignment/>
    </xf>
    <xf numFmtId="0" fontId="19" fillId="0" borderId="46" xfId="0" applyFont="1" applyBorder="1" applyAlignment="1">
      <alignment horizontal="center"/>
    </xf>
    <xf numFmtId="0" fontId="19" fillId="0" borderId="10" xfId="0" applyFont="1" applyBorder="1" applyAlignment="1">
      <alignment horizontal="center"/>
    </xf>
    <xf numFmtId="0" fontId="24" fillId="0" borderId="49" xfId="0" applyFont="1" applyFill="1" applyBorder="1" applyAlignment="1">
      <alignment horizontal="center" vertical="center" wrapText="1"/>
    </xf>
    <xf numFmtId="0" fontId="12" fillId="0" borderId="45" xfId="0" applyFont="1" applyBorder="1" applyAlignment="1">
      <alignment horizontal="center" vertical="center"/>
    </xf>
    <xf numFmtId="0" fontId="13" fillId="0" borderId="47" xfId="0" applyFont="1" applyBorder="1" applyAlignment="1" applyProtection="1">
      <alignment horizontal="left" vertical="center"/>
      <protection/>
    </xf>
    <xf numFmtId="40" fontId="13" fillId="0" borderId="45" xfId="46" applyFont="1" applyBorder="1" applyAlignment="1">
      <alignment/>
    </xf>
    <xf numFmtId="40" fontId="13" fillId="34" borderId="50" xfId="46" applyFont="1" applyFill="1" applyBorder="1" applyAlignment="1">
      <alignment/>
    </xf>
    <xf numFmtId="0" fontId="12" fillId="0" borderId="49" xfId="0" applyFont="1" applyFill="1" applyBorder="1" applyAlignment="1">
      <alignment/>
    </xf>
    <xf numFmtId="40" fontId="13" fillId="34" borderId="47" xfId="46" applyFont="1" applyFill="1" applyBorder="1" applyAlignment="1">
      <alignment/>
    </xf>
    <xf numFmtId="0" fontId="19" fillId="34" borderId="45" xfId="0" applyFont="1" applyFill="1" applyBorder="1" applyAlignment="1" applyProtection="1">
      <alignment horizontal="right" vertical="center"/>
      <protection/>
    </xf>
    <xf numFmtId="40" fontId="19" fillId="34" borderId="45" xfId="46" applyFont="1" applyFill="1" applyBorder="1" applyAlignment="1">
      <alignment/>
    </xf>
    <xf numFmtId="49" fontId="13" fillId="0" borderId="10" xfId="0" applyNumberFormat="1" applyFont="1" applyFill="1" applyBorder="1" applyAlignment="1" applyProtection="1">
      <alignment horizontal="justify" vertical="center" wrapText="1"/>
      <protection/>
    </xf>
    <xf numFmtId="40" fontId="13" fillId="35" borderId="46" xfId="46" applyFont="1" applyFill="1" applyBorder="1" applyAlignment="1">
      <alignment/>
    </xf>
    <xf numFmtId="40" fontId="13" fillId="0" borderId="10" xfId="46" applyFont="1" applyBorder="1" applyAlignment="1">
      <alignment/>
    </xf>
    <xf numFmtId="0" fontId="19" fillId="34" borderId="45" xfId="0" applyFont="1" applyFill="1" applyBorder="1" applyAlignment="1">
      <alignment horizontal="right" vertical="center"/>
    </xf>
    <xf numFmtId="40" fontId="19" fillId="34" borderId="50" xfId="46" applyFont="1" applyFill="1" applyBorder="1" applyAlignment="1">
      <alignment/>
    </xf>
    <xf numFmtId="0" fontId="19" fillId="0" borderId="45" xfId="0" applyFont="1" applyBorder="1" applyAlignment="1">
      <alignment horizontal="justify" vertical="center"/>
    </xf>
    <xf numFmtId="40" fontId="13" fillId="35" borderId="46" xfId="46" applyFont="1" applyFill="1" applyBorder="1" applyAlignment="1">
      <alignment horizontal="center"/>
    </xf>
    <xf numFmtId="40" fontId="19" fillId="35" borderId="10" xfId="46" applyFont="1" applyFill="1" applyBorder="1" applyAlignment="1">
      <alignment/>
    </xf>
    <xf numFmtId="0" fontId="12" fillId="0" borderId="51" xfId="0" applyFont="1" applyBorder="1" applyAlignment="1">
      <alignment horizontal="center" vertical="center"/>
    </xf>
    <xf numFmtId="0" fontId="13" fillId="0" borderId="52" xfId="0" applyFont="1" applyBorder="1" applyAlignment="1">
      <alignment horizontal="justify" vertical="center"/>
    </xf>
    <xf numFmtId="40" fontId="13" fillId="34" borderId="53" xfId="46" applyFont="1" applyFill="1" applyBorder="1" applyAlignment="1">
      <alignment/>
    </xf>
    <xf numFmtId="40" fontId="13" fillId="35" borderId="49" xfId="46" applyFont="1" applyFill="1" applyBorder="1" applyAlignment="1">
      <alignment/>
    </xf>
    <xf numFmtId="0" fontId="12" fillId="0" borderId="54" xfId="0" applyFont="1" applyBorder="1" applyAlignment="1">
      <alignment horizontal="center" vertical="center"/>
    </xf>
    <xf numFmtId="0" fontId="13" fillId="0" borderId="55" xfId="0" applyFont="1" applyBorder="1" applyAlignment="1">
      <alignment horizontal="justify" vertical="center"/>
    </xf>
    <xf numFmtId="40" fontId="13" fillId="34" borderId="56" xfId="46" applyFont="1" applyFill="1" applyBorder="1" applyAlignment="1">
      <alignment/>
    </xf>
    <xf numFmtId="0" fontId="12" fillId="37" borderId="49" xfId="0" applyFont="1" applyFill="1" applyBorder="1" applyAlignment="1">
      <alignment/>
    </xf>
    <xf numFmtId="0" fontId="13" fillId="0" borderId="57" xfId="0" applyFont="1" applyFill="1" applyBorder="1" applyAlignment="1">
      <alignment horizontal="justify" vertical="center"/>
    </xf>
    <xf numFmtId="0" fontId="13" fillId="0" borderId="46" xfId="0" applyFont="1" applyBorder="1" applyAlignment="1" applyProtection="1">
      <alignment horizontal="justify" vertical="center"/>
      <protection/>
    </xf>
    <xf numFmtId="40" fontId="13" fillId="0" borderId="46" xfId="46" applyFont="1" applyBorder="1" applyAlignment="1">
      <alignment/>
    </xf>
    <xf numFmtId="0" fontId="13" fillId="0" borderId="46" xfId="0" applyFont="1" applyBorder="1" applyAlignment="1">
      <alignment horizontal="justify" vertical="center"/>
    </xf>
    <xf numFmtId="40" fontId="13" fillId="34" borderId="58" xfId="46" applyFont="1" applyFill="1" applyBorder="1" applyAlignment="1">
      <alignment/>
    </xf>
    <xf numFmtId="0" fontId="13" fillId="0" borderId="46" xfId="0" applyFont="1" applyFill="1" applyBorder="1" applyAlignment="1">
      <alignment horizontal="justify" vertical="center" wrapText="1"/>
    </xf>
    <xf numFmtId="40" fontId="19" fillId="34" borderId="59" xfId="46" applyFont="1" applyFill="1" applyBorder="1" applyAlignment="1">
      <alignment/>
    </xf>
    <xf numFmtId="0" fontId="19" fillId="37" borderId="49" xfId="0" applyFont="1" applyFill="1" applyBorder="1" applyAlignment="1">
      <alignment/>
    </xf>
    <xf numFmtId="0" fontId="13" fillId="0" borderId="45" xfId="0" applyFont="1" applyFill="1" applyBorder="1" applyAlignment="1" applyProtection="1">
      <alignment horizontal="justify" vertical="center" wrapText="1"/>
      <protection/>
    </xf>
    <xf numFmtId="40" fontId="13" fillId="0" borderId="59" xfId="48" applyNumberFormat="1" applyFont="1" applyFill="1" applyBorder="1" applyAlignment="1">
      <alignment/>
    </xf>
    <xf numFmtId="0" fontId="13" fillId="37" borderId="49" xfId="0" applyFont="1" applyFill="1" applyBorder="1" applyAlignment="1">
      <alignment/>
    </xf>
    <xf numFmtId="0" fontId="13" fillId="0" borderId="45" xfId="0" applyFont="1" applyBorder="1" applyAlignment="1" applyProtection="1">
      <alignment horizontal="justify" vertical="center" wrapText="1"/>
      <protection/>
    </xf>
    <xf numFmtId="0" fontId="13" fillId="0" borderId="47" xfId="0" applyFont="1" applyBorder="1" applyAlignment="1" applyProtection="1">
      <alignment horizontal="justify" vertical="center"/>
      <protection/>
    </xf>
    <xf numFmtId="40" fontId="13" fillId="34" borderId="45" xfId="46" applyFont="1" applyFill="1" applyBorder="1" applyAlignment="1">
      <alignment/>
    </xf>
    <xf numFmtId="0" fontId="26" fillId="0" borderId="51" xfId="0" applyFont="1" applyBorder="1" applyAlignment="1">
      <alignment horizontal="center" vertical="center"/>
    </xf>
    <xf numFmtId="0" fontId="27" fillId="0" borderId="52" xfId="0" applyFont="1" applyBorder="1" applyAlignment="1" applyProtection="1">
      <alignment horizontal="justify" vertical="center" wrapText="1"/>
      <protection/>
    </xf>
    <xf numFmtId="40" fontId="27" fillId="0" borderId="53" xfId="46" applyFont="1" applyBorder="1" applyAlignment="1">
      <alignment/>
    </xf>
    <xf numFmtId="0" fontId="26" fillId="0" borderId="54" xfId="0" applyFont="1" applyBorder="1" applyAlignment="1">
      <alignment horizontal="center" vertical="center"/>
    </xf>
    <xf numFmtId="0" fontId="27" fillId="0" borderId="55" xfId="0" applyFont="1" applyBorder="1" applyAlignment="1" applyProtection="1">
      <alignment horizontal="justify" vertical="center" wrapText="1"/>
      <protection/>
    </xf>
    <xf numFmtId="40" fontId="27" fillId="0" borderId="56" xfId="46" applyFont="1" applyBorder="1" applyAlignment="1">
      <alignment/>
    </xf>
    <xf numFmtId="0" fontId="26" fillId="0" borderId="60" xfId="0" applyFont="1" applyBorder="1" applyAlignment="1">
      <alignment horizontal="center" vertical="center"/>
    </xf>
    <xf numFmtId="0" fontId="27" fillId="0" borderId="61" xfId="0" applyFont="1" applyBorder="1" applyAlignment="1" applyProtection="1">
      <alignment horizontal="justify" vertical="center"/>
      <protection/>
    </xf>
    <xf numFmtId="40" fontId="27" fillId="0" borderId="62" xfId="46" applyFont="1" applyBorder="1" applyAlignment="1">
      <alignment/>
    </xf>
    <xf numFmtId="0" fontId="26" fillId="0" borderId="63" xfId="0" applyFont="1" applyBorder="1" applyAlignment="1">
      <alignment horizontal="center" vertical="center"/>
    </xf>
    <xf numFmtId="0" fontId="27" fillId="0" borderId="57" xfId="0" applyFont="1" applyBorder="1" applyAlignment="1" applyProtection="1">
      <alignment horizontal="justify" vertical="center" wrapText="1"/>
      <protection/>
    </xf>
    <xf numFmtId="40" fontId="27" fillId="0" borderId="48" xfId="46" applyFont="1" applyBorder="1" applyAlignment="1">
      <alignment/>
    </xf>
    <xf numFmtId="0" fontId="13" fillId="0" borderId="48" xfId="0" applyFont="1" applyBorder="1" applyAlignment="1" applyProtection="1">
      <alignment horizontal="justify" vertical="center"/>
      <protection/>
    </xf>
    <xf numFmtId="40" fontId="13" fillId="0" borderId="45" xfId="46" applyFont="1" applyBorder="1" applyAlignment="1">
      <alignment/>
    </xf>
    <xf numFmtId="0" fontId="13" fillId="0" borderId="52" xfId="0" applyFont="1" applyBorder="1" applyAlignment="1" applyProtection="1">
      <alignment horizontal="justify" vertical="center"/>
      <protection/>
    </xf>
    <xf numFmtId="40" fontId="13" fillId="0" borderId="53" xfId="46" applyFont="1" applyBorder="1" applyAlignment="1">
      <alignment/>
    </xf>
    <xf numFmtId="0" fontId="12" fillId="0" borderId="47" xfId="0" applyFont="1" applyBorder="1" applyAlignment="1">
      <alignment horizontal="center" vertical="center"/>
    </xf>
    <xf numFmtId="0" fontId="27" fillId="0" borderId="64" xfId="0" applyFont="1" applyBorder="1" applyAlignment="1" applyProtection="1">
      <alignment horizontal="justify" vertical="center"/>
      <protection/>
    </xf>
    <xf numFmtId="40" fontId="13" fillId="0" borderId="65" xfId="46" applyFont="1" applyBorder="1" applyAlignment="1">
      <alignment/>
    </xf>
    <xf numFmtId="0" fontId="13" fillId="0" borderId="48" xfId="0" applyFont="1" applyFill="1" applyBorder="1" applyAlignment="1" applyProtection="1">
      <alignment horizontal="justify" vertical="center" wrapText="1"/>
      <protection/>
    </xf>
    <xf numFmtId="40" fontId="13" fillId="0" borderId="59" xfId="46" applyFont="1" applyBorder="1" applyAlignment="1">
      <alignment/>
    </xf>
    <xf numFmtId="0" fontId="24" fillId="0" borderId="45" xfId="0" applyFont="1" applyFill="1" applyBorder="1" applyAlignment="1">
      <alignment/>
    </xf>
    <xf numFmtId="0" fontId="19" fillId="0" borderId="48" xfId="0" applyFont="1" applyFill="1" applyBorder="1" applyAlignment="1" applyProtection="1">
      <alignment horizontal="left" vertical="center" wrapText="1"/>
      <protection/>
    </xf>
    <xf numFmtId="40" fontId="13" fillId="0" borderId="49" xfId="46" applyFont="1" applyFill="1" applyBorder="1" applyAlignment="1">
      <alignment/>
    </xf>
    <xf numFmtId="0" fontId="19" fillId="0" borderId="49" xfId="0" applyFont="1" applyFill="1" applyBorder="1" applyAlignment="1">
      <alignment/>
    </xf>
    <xf numFmtId="40" fontId="12" fillId="0" borderId="0" xfId="0" applyNumberFormat="1" applyFont="1" applyFill="1" applyAlignment="1">
      <alignment/>
    </xf>
    <xf numFmtId="0" fontId="12" fillId="0" borderId="0" xfId="0" applyFont="1" applyFill="1" applyAlignment="1">
      <alignment/>
    </xf>
    <xf numFmtId="0" fontId="13" fillId="0" borderId="48" xfId="0" applyFont="1" applyFill="1" applyBorder="1" applyAlignment="1" applyProtection="1">
      <alignment horizontal="left" vertical="center" wrapText="1"/>
      <protection/>
    </xf>
    <xf numFmtId="0" fontId="13" fillId="0" borderId="48" xfId="0" applyFont="1" applyBorder="1" applyAlignment="1" applyProtection="1">
      <alignment horizontal="left" vertical="center" wrapText="1"/>
      <protection/>
    </xf>
    <xf numFmtId="0" fontId="24" fillId="0" borderId="45" xfId="0" applyFont="1" applyBorder="1" applyAlignment="1">
      <alignment horizontal="center" vertical="center"/>
    </xf>
    <xf numFmtId="0" fontId="19" fillId="0" borderId="48" xfId="0" applyFont="1" applyBorder="1" applyAlignment="1">
      <alignment vertical="center"/>
    </xf>
    <xf numFmtId="40" fontId="19" fillId="34" borderId="13" xfId="46" applyFont="1" applyFill="1" applyBorder="1" applyAlignment="1">
      <alignment/>
    </xf>
    <xf numFmtId="40" fontId="13" fillId="35" borderId="47" xfId="46" applyFont="1" applyFill="1" applyBorder="1" applyAlignment="1">
      <alignment/>
    </xf>
    <xf numFmtId="40" fontId="19" fillId="35" borderId="47" xfId="46" applyFont="1" applyFill="1" applyBorder="1" applyAlignment="1">
      <alignment/>
    </xf>
    <xf numFmtId="0" fontId="19" fillId="0" borderId="0" xfId="0" applyFont="1" applyAlignment="1">
      <alignment/>
    </xf>
    <xf numFmtId="0" fontId="19" fillId="0" borderId="45" xfId="0" applyFont="1" applyBorder="1" applyAlignment="1">
      <alignment horizontal="right"/>
    </xf>
    <xf numFmtId="0" fontId="19" fillId="0" borderId="50" xfId="0" applyFont="1" applyBorder="1" applyAlignment="1">
      <alignment/>
    </xf>
    <xf numFmtId="0" fontId="19" fillId="0" borderId="45" xfId="0" applyFont="1" applyBorder="1" applyAlignment="1">
      <alignment horizontal="center"/>
    </xf>
    <xf numFmtId="0" fontId="12" fillId="0" borderId="45" xfId="0" applyFont="1" applyBorder="1" applyAlignment="1">
      <alignment/>
    </xf>
    <xf numFmtId="40" fontId="13" fillId="34" borderId="45" xfId="46" applyNumberFormat="1" applyFont="1" applyFill="1" applyBorder="1" applyAlignment="1">
      <alignment/>
    </xf>
    <xf numFmtId="40" fontId="13" fillId="35" borderId="45" xfId="46" applyNumberFormat="1" applyFont="1" applyFill="1" applyBorder="1" applyAlignment="1">
      <alignment/>
    </xf>
    <xf numFmtId="0" fontId="12" fillId="0" borderId="46" xfId="0" applyFont="1" applyBorder="1" applyAlignment="1">
      <alignment/>
    </xf>
    <xf numFmtId="40" fontId="13" fillId="35" borderId="46" xfId="46" applyNumberFormat="1" applyFont="1" applyFill="1" applyBorder="1" applyAlignment="1">
      <alignment/>
    </xf>
    <xf numFmtId="40" fontId="13" fillId="0" borderId="45" xfId="46" applyNumberFormat="1" applyFont="1" applyFill="1" applyBorder="1" applyAlignment="1">
      <alignment/>
    </xf>
    <xf numFmtId="0" fontId="12" fillId="35" borderId="46" xfId="0" applyFont="1" applyFill="1" applyBorder="1" applyAlignment="1">
      <alignment/>
    </xf>
    <xf numFmtId="40" fontId="13" fillId="0" borderId="46" xfId="48" applyNumberFormat="1" applyFont="1" applyBorder="1" applyAlignment="1" applyProtection="1">
      <alignment horizontal="right"/>
      <protection/>
    </xf>
    <xf numFmtId="0" fontId="13" fillId="0" borderId="45" xfId="0" applyFont="1" applyBorder="1" applyAlignment="1" applyProtection="1">
      <alignment horizontal="left" vertical="center" wrapText="1"/>
      <protection/>
    </xf>
    <xf numFmtId="40" fontId="13" fillId="38" borderId="45" xfId="46" applyNumberFormat="1" applyFont="1" applyFill="1" applyBorder="1" applyAlignment="1">
      <alignment/>
    </xf>
    <xf numFmtId="0" fontId="13" fillId="0" borderId="45" xfId="0" applyFont="1" applyBorder="1" applyAlignment="1" applyProtection="1">
      <alignment horizontal="left"/>
      <protection/>
    </xf>
    <xf numFmtId="40" fontId="13" fillId="38" borderId="45" xfId="46" applyFont="1" applyFill="1" applyBorder="1" applyAlignment="1">
      <alignment/>
    </xf>
    <xf numFmtId="40" fontId="13" fillId="39" borderId="45" xfId="46" applyFont="1" applyFill="1" applyBorder="1" applyAlignment="1">
      <alignment/>
    </xf>
    <xf numFmtId="0" fontId="13" fillId="0" borderId="45" xfId="0" applyFont="1" applyBorder="1" applyAlignment="1">
      <alignment horizontal="right"/>
    </xf>
    <xf numFmtId="0" fontId="12" fillId="0" borderId="0" xfId="0" applyFont="1" applyAlignment="1" applyProtection="1">
      <alignment horizontal="left"/>
      <protection/>
    </xf>
    <xf numFmtId="0" fontId="10" fillId="33" borderId="0" xfId="0" applyFont="1" applyFill="1" applyBorder="1" applyAlignment="1">
      <alignment horizontal="left"/>
    </xf>
    <xf numFmtId="0" fontId="10" fillId="33" borderId="0" xfId="0" applyFont="1" applyFill="1" applyAlignment="1">
      <alignment/>
    </xf>
    <xf numFmtId="0" fontId="10" fillId="33" borderId="0" xfId="0" applyFont="1" applyFill="1" applyAlignment="1">
      <alignment horizontal="centerContinuous"/>
    </xf>
    <xf numFmtId="0" fontId="10" fillId="0" borderId="0" xfId="0" applyFont="1" applyAlignment="1">
      <alignment/>
    </xf>
    <xf numFmtId="0" fontId="24" fillId="0" borderId="0" xfId="0" applyFont="1" applyFill="1" applyAlignment="1">
      <alignment horizontal="left"/>
    </xf>
    <xf numFmtId="0" fontId="23" fillId="0" borderId="0" xfId="0" applyFont="1" applyFill="1" applyBorder="1" applyAlignment="1">
      <alignment horizontal="centerContinuous"/>
    </xf>
    <xf numFmtId="0" fontId="24" fillId="0" borderId="0" xfId="0" applyFont="1" applyFill="1" applyBorder="1" applyAlignment="1">
      <alignment horizontal="right" vertical="center"/>
    </xf>
    <xf numFmtId="0" fontId="24" fillId="0" borderId="0" xfId="0" applyFont="1" applyBorder="1" applyAlignment="1">
      <alignment vertical="center"/>
    </xf>
    <xf numFmtId="0" fontId="24" fillId="0" borderId="0" xfId="0" applyFont="1" applyBorder="1" applyAlignment="1">
      <alignment/>
    </xf>
    <xf numFmtId="0" fontId="12" fillId="0" borderId="45" xfId="0" applyFont="1" applyFill="1" applyBorder="1" applyAlignment="1">
      <alignment horizontal="justify" vertical="center" wrapText="1"/>
    </xf>
    <xf numFmtId="0" fontId="12" fillId="0" borderId="0" xfId="0" applyFont="1" applyBorder="1" applyAlignment="1">
      <alignment horizontal="center" vertical="center"/>
    </xf>
    <xf numFmtId="0" fontId="12" fillId="0" borderId="0" xfId="0" applyFont="1" applyBorder="1" applyAlignment="1">
      <alignment horizontal="justify" vertical="center" wrapText="1"/>
    </xf>
    <xf numFmtId="40" fontId="20" fillId="0" borderId="0" xfId="48" applyNumberFormat="1"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horizontal="justify" vertical="center" wrapText="1"/>
    </xf>
    <xf numFmtId="0" fontId="24" fillId="0" borderId="13" xfId="0" applyFont="1" applyBorder="1" applyAlignment="1">
      <alignment horizontal="right"/>
    </xf>
    <xf numFmtId="0" fontId="12" fillId="0" borderId="0" xfId="0" applyFont="1" applyBorder="1" applyAlignment="1">
      <alignment horizontal="justify" vertical="center"/>
    </xf>
    <xf numFmtId="0" fontId="12" fillId="0" borderId="50" xfId="0" applyFont="1" applyBorder="1" applyAlignment="1">
      <alignment horizontal="justify" vertical="center" wrapText="1"/>
    </xf>
    <xf numFmtId="40" fontId="12" fillId="0" borderId="45" xfId="46" applyFont="1" applyBorder="1" applyAlignment="1">
      <alignment/>
    </xf>
    <xf numFmtId="0" fontId="12" fillId="0" borderId="0" xfId="0" applyFont="1" applyAlignment="1">
      <alignment horizontal="justify" vertical="center"/>
    </xf>
    <xf numFmtId="0" fontId="12" fillId="0" borderId="50" xfId="0" applyFont="1" applyBorder="1" applyAlignment="1">
      <alignment horizontal="center" vertical="center"/>
    </xf>
    <xf numFmtId="0" fontId="12" fillId="0" borderId="50" xfId="0" applyFont="1" applyBorder="1" applyAlignment="1">
      <alignment/>
    </xf>
    <xf numFmtId="0" fontId="12" fillId="0" borderId="58" xfId="0" applyFont="1" applyBorder="1" applyAlignment="1">
      <alignment/>
    </xf>
    <xf numFmtId="0" fontId="24" fillId="0" borderId="0" xfId="0" applyFont="1" applyBorder="1" applyAlignment="1">
      <alignment horizontal="justify" vertical="top" wrapText="1"/>
    </xf>
    <xf numFmtId="0" fontId="12" fillId="0" borderId="0" xfId="0" applyFont="1" applyBorder="1" applyAlignment="1">
      <alignment vertical="top"/>
    </xf>
    <xf numFmtId="0" fontId="12" fillId="0" borderId="0" xfId="0" applyFont="1" applyBorder="1" applyAlignment="1">
      <alignment horizontal="center" vertical="top"/>
    </xf>
    <xf numFmtId="0" fontId="12" fillId="0" borderId="45" xfId="0" applyFont="1" applyBorder="1" applyAlignment="1">
      <alignment vertical="center" wrapText="1"/>
    </xf>
    <xf numFmtId="0" fontId="12" fillId="0" borderId="45" xfId="0" applyFont="1" applyBorder="1" applyAlignment="1">
      <alignment horizontal="justify" vertical="center" wrapText="1"/>
    </xf>
    <xf numFmtId="0" fontId="12" fillId="0" borderId="0" xfId="0" applyFont="1" applyBorder="1" applyAlignment="1">
      <alignment vertical="center" wrapText="1"/>
    </xf>
    <xf numFmtId="0" fontId="12" fillId="0" borderId="0" xfId="0" applyFont="1" applyAlignment="1">
      <alignment horizontal="center"/>
    </xf>
    <xf numFmtId="0" fontId="12" fillId="0" borderId="0" xfId="0" applyFont="1" applyFill="1" applyBorder="1" applyAlignment="1">
      <alignment horizontal="justify" vertical="center" wrapText="1"/>
    </xf>
    <xf numFmtId="0" fontId="29" fillId="0" borderId="50" xfId="0" applyFont="1" applyBorder="1" applyAlignment="1">
      <alignment horizontal="justify" vertical="top" wrapText="1"/>
    </xf>
    <xf numFmtId="0" fontId="29" fillId="0" borderId="45" xfId="0" applyFont="1" applyBorder="1" applyAlignment="1">
      <alignment horizontal="justify" vertical="top" wrapText="1"/>
    </xf>
    <xf numFmtId="0" fontId="12" fillId="0" borderId="48" xfId="0" applyFont="1" applyBorder="1" applyAlignment="1">
      <alignment horizontal="center" vertical="center"/>
    </xf>
    <xf numFmtId="0" fontId="15" fillId="33" borderId="0" xfId="0" applyFont="1" applyFill="1" applyAlignment="1" applyProtection="1">
      <alignment horizontal="left"/>
      <protection/>
    </xf>
    <xf numFmtId="0" fontId="13" fillId="33" borderId="0" xfId="0" applyFont="1" applyFill="1" applyAlignment="1">
      <alignment/>
    </xf>
    <xf numFmtId="0" fontId="19" fillId="0" borderId="0" xfId="0" applyFont="1" applyBorder="1" applyAlignment="1" applyProtection="1">
      <alignment horizontal="left" vertical="center"/>
      <protection/>
    </xf>
    <xf numFmtId="0" fontId="19" fillId="0" borderId="0" xfId="0" applyFont="1" applyBorder="1" applyAlignment="1">
      <alignment vertical="center"/>
    </xf>
    <xf numFmtId="0" fontId="13" fillId="0" borderId="0" xfId="0" applyFont="1" applyAlignment="1">
      <alignment horizontal="center"/>
    </xf>
    <xf numFmtId="0" fontId="19" fillId="0" borderId="0" xfId="0" applyFont="1" applyAlignment="1">
      <alignment vertical="center"/>
    </xf>
    <xf numFmtId="0" fontId="19" fillId="0" borderId="66" xfId="0" applyFont="1" applyBorder="1" applyAlignment="1" applyProtection="1">
      <alignment horizontal="left" vertical="center"/>
      <protection/>
    </xf>
    <xf numFmtId="0" fontId="19" fillId="0" borderId="66" xfId="0" applyFont="1" applyBorder="1" applyAlignment="1">
      <alignment vertical="center"/>
    </xf>
    <xf numFmtId="0" fontId="19" fillId="0" borderId="67" xfId="0" applyFont="1" applyBorder="1" applyAlignment="1" applyProtection="1">
      <alignment horizontal="center" vertical="center"/>
      <protection/>
    </xf>
    <xf numFmtId="0" fontId="19" fillId="0" borderId="67" xfId="0" applyFont="1" applyBorder="1" applyAlignment="1" applyProtection="1">
      <alignment horizontal="center" vertical="center" wrapText="1"/>
      <protection/>
    </xf>
    <xf numFmtId="0" fontId="104" fillId="0" borderId="67" xfId="0" applyFont="1" applyBorder="1" applyAlignment="1" applyProtection="1">
      <alignment horizontal="center" vertical="center"/>
      <protection/>
    </xf>
    <xf numFmtId="0" fontId="13" fillId="0" borderId="68" xfId="0" applyFont="1" applyFill="1" applyBorder="1" applyAlignment="1">
      <alignment/>
    </xf>
    <xf numFmtId="40" fontId="13" fillId="0" borderId="68" xfId="46" applyFont="1" applyFill="1" applyBorder="1" applyAlignment="1">
      <alignment horizontal="center" vertical="center"/>
    </xf>
    <xf numFmtId="40" fontId="13" fillId="34" borderId="68" xfId="46" applyFont="1" applyFill="1" applyBorder="1" applyAlignment="1">
      <alignment horizontal="center" vertical="center"/>
    </xf>
    <xf numFmtId="0" fontId="13" fillId="0" borderId="56" xfId="0" applyFont="1" applyFill="1" applyBorder="1" applyAlignment="1">
      <alignment/>
    </xf>
    <xf numFmtId="40" fontId="13" fillId="0" borderId="56" xfId="46" applyFont="1" applyFill="1" applyBorder="1" applyAlignment="1">
      <alignment horizontal="center" vertical="center"/>
    </xf>
    <xf numFmtId="0" fontId="105" fillId="0" borderId="56" xfId="0" applyFont="1" applyFill="1" applyBorder="1" applyAlignment="1">
      <alignment/>
    </xf>
    <xf numFmtId="40" fontId="106" fillId="0" borderId="56" xfId="46" applyFont="1" applyFill="1" applyBorder="1" applyAlignment="1">
      <alignment horizontal="center" vertical="center"/>
    </xf>
    <xf numFmtId="40" fontId="106" fillId="34" borderId="68" xfId="46" applyFont="1" applyFill="1" applyBorder="1" applyAlignment="1">
      <alignment horizontal="center" vertical="center"/>
    </xf>
    <xf numFmtId="40" fontId="106" fillId="0" borderId="68" xfId="46" applyFont="1" applyFill="1" applyBorder="1" applyAlignment="1">
      <alignment horizontal="center" vertical="center"/>
    </xf>
    <xf numFmtId="40" fontId="106" fillId="0" borderId="45" xfId="46" applyFont="1" applyFill="1" applyBorder="1" applyAlignment="1">
      <alignment horizontal="center" vertical="center"/>
    </xf>
    <xf numFmtId="0" fontId="106" fillId="0" borderId="0" xfId="0" applyFont="1" applyAlignment="1">
      <alignment/>
    </xf>
    <xf numFmtId="2" fontId="13" fillId="0" borderId="0" xfId="0" applyNumberFormat="1" applyFont="1" applyAlignment="1">
      <alignment/>
    </xf>
    <xf numFmtId="0" fontId="31" fillId="0" borderId="0" xfId="0" applyFont="1" applyAlignment="1">
      <alignment/>
    </xf>
    <xf numFmtId="0" fontId="13" fillId="0" borderId="62" xfId="0" applyFont="1" applyFill="1" applyBorder="1" applyAlignment="1">
      <alignment/>
    </xf>
    <xf numFmtId="40" fontId="13" fillId="1" borderId="56" xfId="46" applyFont="1" applyFill="1" applyBorder="1" applyAlignment="1">
      <alignment horizontal="center" vertical="center"/>
    </xf>
    <xf numFmtId="40" fontId="13" fillId="1" borderId="54" xfId="46" applyFont="1" applyFill="1" applyBorder="1" applyAlignment="1">
      <alignment horizontal="center" vertical="center"/>
    </xf>
    <xf numFmtId="0" fontId="13" fillId="0" borderId="56" xfId="0" applyFont="1" applyFill="1" applyBorder="1" applyAlignment="1">
      <alignment wrapText="1"/>
    </xf>
    <xf numFmtId="0" fontId="105" fillId="0" borderId="56" xfId="0" applyFont="1" applyFill="1" applyBorder="1" applyAlignment="1">
      <alignment wrapText="1"/>
    </xf>
    <xf numFmtId="0" fontId="13" fillId="0" borderId="69" xfId="0" applyFont="1" applyFill="1" applyBorder="1" applyAlignment="1">
      <alignment wrapText="1"/>
    </xf>
    <xf numFmtId="40" fontId="13" fillId="0" borderId="49" xfId="46" applyFont="1" applyFill="1" applyBorder="1" applyAlignment="1">
      <alignment horizontal="center" vertical="center"/>
    </xf>
    <xf numFmtId="40" fontId="13" fillId="1" borderId="62" xfId="46" applyFont="1" applyFill="1" applyBorder="1" applyAlignment="1">
      <alignment horizontal="center" vertical="center"/>
    </xf>
    <xf numFmtId="40" fontId="13" fillId="0" borderId="0" xfId="46" applyFont="1" applyAlignment="1">
      <alignment/>
    </xf>
    <xf numFmtId="0" fontId="19" fillId="0" borderId="67" xfId="0" applyFont="1" applyBorder="1" applyAlignment="1" applyProtection="1">
      <alignment horizontal="left"/>
      <protection/>
    </xf>
    <xf numFmtId="40" fontId="19" fillId="0" borderId="67" xfId="46" applyFont="1" applyBorder="1" applyAlignment="1" applyProtection="1">
      <alignment horizontal="center" vertical="center"/>
      <protection/>
    </xf>
    <xf numFmtId="40" fontId="19" fillId="34" borderId="67" xfId="46" applyFont="1" applyFill="1" applyBorder="1" applyAlignment="1" applyProtection="1">
      <alignment horizontal="center" vertical="center"/>
      <protection/>
    </xf>
    <xf numFmtId="40" fontId="13" fillId="40" borderId="67" xfId="46" applyFont="1" applyFill="1" applyBorder="1" applyAlignment="1">
      <alignment horizontal="center" vertical="center"/>
    </xf>
    <xf numFmtId="0" fontId="19" fillId="0" borderId="0" xfId="0" applyFont="1" applyBorder="1" applyAlignment="1" applyProtection="1">
      <alignment horizontal="left"/>
      <protection/>
    </xf>
    <xf numFmtId="40" fontId="19" fillId="0" borderId="0" xfId="46" applyFont="1" applyBorder="1" applyAlignment="1" applyProtection="1">
      <alignment horizontal="center" vertical="center"/>
      <protection/>
    </xf>
    <xf numFmtId="0" fontId="13" fillId="37" borderId="0" xfId="0" applyFont="1" applyFill="1" applyBorder="1" applyAlignment="1">
      <alignment/>
    </xf>
    <xf numFmtId="0" fontId="12" fillId="37" borderId="0" xfId="0" applyFont="1" applyFill="1" applyBorder="1" applyAlignment="1" applyProtection="1">
      <alignment horizontal="left"/>
      <protection/>
    </xf>
    <xf numFmtId="40" fontId="12" fillId="37" borderId="0" xfId="46" applyFont="1" applyFill="1" applyBorder="1" applyAlignment="1" applyProtection="1">
      <alignment horizontal="center" vertical="center"/>
      <protection/>
    </xf>
    <xf numFmtId="40" fontId="12" fillId="37" borderId="0" xfId="46" applyFont="1" applyFill="1" applyBorder="1" applyAlignment="1">
      <alignment horizontal="center" vertical="center"/>
    </xf>
    <xf numFmtId="0" fontId="12" fillId="37" borderId="0" xfId="0" applyFont="1" applyFill="1" applyAlignment="1">
      <alignment/>
    </xf>
    <xf numFmtId="0" fontId="13" fillId="0" borderId="67" xfId="0" applyFont="1" applyBorder="1" applyAlignment="1" applyProtection="1">
      <alignment horizontal="left"/>
      <protection/>
    </xf>
    <xf numFmtId="40" fontId="13" fillId="37" borderId="0" xfId="46" applyFont="1" applyFill="1" applyBorder="1" applyAlignment="1">
      <alignment horizontal="center" vertical="center"/>
    </xf>
    <xf numFmtId="0" fontId="13" fillId="37" borderId="0" xfId="0" applyFont="1" applyFill="1" applyAlignment="1">
      <alignment/>
    </xf>
    <xf numFmtId="0" fontId="32" fillId="0" borderId="0" xfId="0" applyFont="1" applyAlignment="1">
      <alignment horizontal="centerContinuous"/>
    </xf>
    <xf numFmtId="0" fontId="13" fillId="0" borderId="0" xfId="0" applyFont="1" applyAlignment="1">
      <alignment horizontal="centerContinuous"/>
    </xf>
    <xf numFmtId="0" fontId="0" fillId="0" borderId="0" xfId="0" applyAlignment="1">
      <alignment wrapText="1"/>
    </xf>
    <xf numFmtId="0" fontId="107" fillId="0" borderId="35" xfId="0" applyFont="1" applyBorder="1" applyAlignment="1">
      <alignment horizontal="left" vertical="center" wrapText="1"/>
    </xf>
    <xf numFmtId="0" fontId="106" fillId="0" borderId="70" xfId="0" applyFont="1" applyBorder="1" applyAlignment="1" applyProtection="1">
      <alignment horizontal="left" vertical="center" wrapText="1"/>
      <protection/>
    </xf>
    <xf numFmtId="40" fontId="108" fillId="35" borderId="71" xfId="48" applyNumberFormat="1" applyFont="1" applyFill="1" applyBorder="1" applyAlignment="1">
      <alignment/>
    </xf>
    <xf numFmtId="40" fontId="108" fillId="0" borderId="72" xfId="48" applyNumberFormat="1" applyFont="1" applyBorder="1" applyAlignment="1">
      <alignment horizontal="center" vertical="center" wrapText="1"/>
    </xf>
    <xf numFmtId="0" fontId="12" fillId="30" borderId="45" xfId="0" applyFont="1" applyFill="1" applyBorder="1" applyAlignment="1">
      <alignment horizontal="justify" vertical="center" wrapText="1"/>
    </xf>
    <xf numFmtId="0" fontId="12" fillId="30" borderId="50" xfId="0" applyFont="1" applyFill="1" applyBorder="1" applyAlignment="1">
      <alignment/>
    </xf>
    <xf numFmtId="0" fontId="12" fillId="30" borderId="58" xfId="0" applyFont="1" applyFill="1" applyBorder="1" applyAlignment="1">
      <alignment/>
    </xf>
    <xf numFmtId="0" fontId="15" fillId="33" borderId="0" xfId="0" applyFont="1" applyFill="1" applyAlignment="1">
      <alignment/>
    </xf>
    <xf numFmtId="0" fontId="13" fillId="0" borderId="0" xfId="0" applyFont="1" applyAlignment="1">
      <alignment/>
    </xf>
    <xf numFmtId="0" fontId="19" fillId="0" borderId="10" xfId="0" applyFont="1" applyBorder="1" applyAlignment="1">
      <alignment/>
    </xf>
    <xf numFmtId="0" fontId="19" fillId="0" borderId="12" xfId="0" applyFont="1" applyBorder="1" applyAlignment="1" applyProtection="1">
      <alignment horizontal="center"/>
      <protection/>
    </xf>
    <xf numFmtId="0" fontId="19" fillId="0" borderId="45" xfId="0" applyFont="1" applyBorder="1" applyAlignment="1" applyProtection="1">
      <alignment horizontal="centerContinuous"/>
      <protection/>
    </xf>
    <xf numFmtId="0" fontId="19" fillId="0" borderId="50" xfId="0" applyFont="1" applyBorder="1" applyAlignment="1">
      <alignment horizontal="centerContinuous"/>
    </xf>
    <xf numFmtId="0" fontId="13" fillId="0" borderId="73" xfId="0" applyFont="1" applyBorder="1" applyAlignment="1">
      <alignment/>
    </xf>
    <xf numFmtId="0" fontId="13" fillId="0" borderId="74" xfId="0" applyFont="1" applyBorder="1" applyAlignment="1">
      <alignment/>
    </xf>
    <xf numFmtId="0" fontId="19" fillId="0" borderId="75" xfId="0" applyFont="1" applyBorder="1" applyAlignment="1" applyProtection="1">
      <alignment horizontal="center"/>
      <protection/>
    </xf>
    <xf numFmtId="0" fontId="19" fillId="0" borderId="76" xfId="0" applyFont="1" applyBorder="1" applyAlignment="1" applyProtection="1">
      <alignment horizontal="center"/>
      <protection/>
    </xf>
    <xf numFmtId="0" fontId="13" fillId="0" borderId="48" xfId="0" applyFont="1" applyBorder="1" applyAlignment="1" applyProtection="1">
      <alignment horizontal="left"/>
      <protection/>
    </xf>
    <xf numFmtId="40" fontId="13" fillId="0" borderId="47" xfId="46" applyFont="1" applyBorder="1" applyAlignment="1">
      <alignment/>
    </xf>
    <xf numFmtId="197" fontId="13" fillId="0" borderId="49" xfId="44" applyNumberFormat="1" applyFont="1" applyFill="1" applyBorder="1" applyAlignment="1">
      <alignment/>
    </xf>
    <xf numFmtId="0" fontId="13" fillId="34" borderId="45" xfId="0" applyFont="1" applyFill="1" applyBorder="1" applyAlignment="1">
      <alignment/>
    </xf>
    <xf numFmtId="0" fontId="19" fillId="34" borderId="45" xfId="0" applyFont="1" applyFill="1" applyBorder="1" applyAlignment="1" applyProtection="1">
      <alignment horizontal="right"/>
      <protection/>
    </xf>
    <xf numFmtId="0" fontId="13" fillId="0" borderId="48" xfId="0" applyFont="1" applyBorder="1" applyAlignment="1">
      <alignment/>
    </xf>
    <xf numFmtId="0" fontId="13" fillId="0" borderId="49" xfId="0" applyFont="1" applyBorder="1" applyAlignment="1" applyProtection="1">
      <alignment horizontal="left"/>
      <protection/>
    </xf>
    <xf numFmtId="40" fontId="13" fillId="34" borderId="77" xfId="46" applyFont="1" applyFill="1" applyBorder="1" applyAlignment="1">
      <alignment/>
    </xf>
    <xf numFmtId="40" fontId="109" fillId="41" borderId="77" xfId="46" applyFont="1" applyFill="1" applyBorder="1" applyAlignment="1">
      <alignment horizontal="center" wrapText="1"/>
    </xf>
    <xf numFmtId="0" fontId="13" fillId="0" borderId="45" xfId="0" applyFont="1" applyFill="1" applyBorder="1" applyAlignment="1" applyProtection="1">
      <alignment horizontal="justify" wrapText="1"/>
      <protection/>
    </xf>
    <xf numFmtId="40" fontId="13" fillId="35" borderId="77" xfId="46" applyFont="1" applyFill="1" applyBorder="1" applyAlignment="1">
      <alignment wrapText="1"/>
    </xf>
    <xf numFmtId="0" fontId="13" fillId="0" borderId="45" xfId="0" applyFont="1" applyFill="1" applyBorder="1" applyAlignment="1" applyProtection="1">
      <alignment horizontal="left" wrapText="1"/>
      <protection/>
    </xf>
    <xf numFmtId="0" fontId="19" fillId="0" borderId="0" xfId="0" applyFont="1" applyBorder="1" applyAlignment="1">
      <alignment/>
    </xf>
    <xf numFmtId="0" fontId="13" fillId="0" borderId="50" xfId="0" applyFont="1" applyFill="1" applyBorder="1" applyAlignment="1" applyProtection="1">
      <alignment horizontal="left" wrapText="1"/>
      <protection/>
    </xf>
    <xf numFmtId="40" fontId="13" fillId="35" borderId="78" xfId="46" applyFont="1" applyFill="1" applyBorder="1" applyAlignment="1">
      <alignment wrapText="1"/>
    </xf>
    <xf numFmtId="0" fontId="27" fillId="0" borderId="50" xfId="0" applyFont="1" applyFill="1" applyBorder="1" applyAlignment="1" applyProtection="1">
      <alignment horizontal="right" wrapText="1"/>
      <protection/>
    </xf>
    <xf numFmtId="40" fontId="13" fillId="35" borderId="77" xfId="46" applyFont="1" applyFill="1" applyBorder="1" applyAlignment="1">
      <alignment/>
    </xf>
    <xf numFmtId="0" fontId="13" fillId="0" borderId="0" xfId="0" applyFont="1" applyFill="1" applyBorder="1" applyAlignment="1">
      <alignment/>
    </xf>
    <xf numFmtId="0" fontId="13" fillId="0" borderId="45" xfId="0" applyFont="1" applyBorder="1" applyAlignment="1" applyProtection="1">
      <alignment horizontal="left" wrapText="1"/>
      <protection/>
    </xf>
    <xf numFmtId="0" fontId="13" fillId="0" borderId="46" xfId="0" applyFont="1" applyBorder="1" applyAlignment="1" applyProtection="1">
      <alignment horizontal="left" wrapText="1"/>
      <protection/>
    </xf>
    <xf numFmtId="0" fontId="13" fillId="0" borderId="79" xfId="0" applyFont="1" applyBorder="1" applyAlignment="1">
      <alignment/>
    </xf>
    <xf numFmtId="0" fontId="27" fillId="0" borderId="79" xfId="0" applyFont="1" applyBorder="1" applyAlignment="1" applyProtection="1">
      <alignment horizontal="left" wrapText="1"/>
      <protection/>
    </xf>
    <xf numFmtId="40" fontId="13" fillId="0" borderId="77" xfId="46" applyFont="1" applyBorder="1" applyAlignment="1">
      <alignment/>
    </xf>
    <xf numFmtId="0" fontId="13" fillId="0" borderId="77" xfId="0" applyFont="1" applyBorder="1" applyAlignment="1">
      <alignment/>
    </xf>
    <xf numFmtId="0" fontId="13" fillId="0" borderId="46" xfId="0" applyFont="1" applyFill="1" applyBorder="1" applyAlignment="1" applyProtection="1">
      <alignment horizontal="left" wrapText="1"/>
      <protection/>
    </xf>
    <xf numFmtId="0" fontId="19" fillId="42" borderId="45" xfId="0" applyFont="1" applyFill="1" applyBorder="1" applyAlignment="1">
      <alignment/>
    </xf>
    <xf numFmtId="0" fontId="19" fillId="42" borderId="45" xfId="0" applyFont="1" applyFill="1" applyBorder="1" applyAlignment="1" applyProtection="1">
      <alignment horizontal="left" wrapText="1"/>
      <protection/>
    </xf>
    <xf numFmtId="40" fontId="19" fillId="42" borderId="45" xfId="46" applyFont="1" applyFill="1" applyBorder="1" applyAlignment="1">
      <alignment/>
    </xf>
    <xf numFmtId="2" fontId="19" fillId="0" borderId="0" xfId="0" applyNumberFormat="1" applyFont="1" applyFill="1" applyBorder="1" applyAlignment="1">
      <alignment/>
    </xf>
    <xf numFmtId="0" fontId="13" fillId="0" borderId="45" xfId="0" applyFont="1" applyBorder="1" applyAlignment="1">
      <alignment/>
    </xf>
    <xf numFmtId="40" fontId="13" fillId="0" borderId="50" xfId="46" applyFont="1" applyBorder="1" applyAlignment="1">
      <alignment/>
    </xf>
    <xf numFmtId="0" fontId="13" fillId="0" borderId="49" xfId="0" applyFont="1" applyFill="1" applyBorder="1" applyAlignment="1">
      <alignment/>
    </xf>
    <xf numFmtId="0" fontId="13" fillId="42" borderId="45" xfId="0" applyFont="1" applyFill="1" applyBorder="1" applyAlignment="1">
      <alignment/>
    </xf>
    <xf numFmtId="0" fontId="19" fillId="42" borderId="45" xfId="0" applyFont="1" applyFill="1" applyBorder="1" applyAlignment="1" applyProtection="1">
      <alignment horizontal="right"/>
      <protection/>
    </xf>
    <xf numFmtId="40" fontId="19" fillId="42" borderId="45" xfId="46" applyFont="1" applyFill="1" applyBorder="1" applyAlignment="1" applyProtection="1">
      <alignment horizontal="right"/>
      <protection/>
    </xf>
    <xf numFmtId="0" fontId="19" fillId="0" borderId="49" xfId="0" applyFont="1" applyFill="1" applyBorder="1" applyAlignment="1" applyProtection="1">
      <alignment horizontal="left"/>
      <protection/>
    </xf>
    <xf numFmtId="0" fontId="19" fillId="37" borderId="46" xfId="0" applyFont="1" applyFill="1" applyBorder="1" applyAlignment="1" applyProtection="1">
      <alignment horizontal="right"/>
      <protection/>
    </xf>
    <xf numFmtId="40" fontId="13" fillId="37" borderId="45" xfId="46" applyFont="1" applyFill="1" applyBorder="1" applyAlignment="1" applyProtection="1">
      <alignment horizontal="center"/>
      <protection/>
    </xf>
    <xf numFmtId="40" fontId="13" fillId="37" borderId="45" xfId="46" applyFont="1" applyFill="1" applyBorder="1" applyAlignment="1">
      <alignment horizontal="center"/>
    </xf>
    <xf numFmtId="0" fontId="19" fillId="37" borderId="49" xfId="0" applyFont="1" applyFill="1" applyBorder="1" applyAlignment="1" applyProtection="1">
      <alignment horizontal="left"/>
      <protection/>
    </xf>
    <xf numFmtId="0" fontId="13" fillId="0" borderId="48" xfId="0" applyFont="1" applyFill="1" applyBorder="1" applyAlignment="1" applyProtection="1">
      <alignment horizontal="right"/>
      <protection/>
    </xf>
    <xf numFmtId="40" fontId="13" fillId="34" borderId="45" xfId="46" applyFont="1" applyFill="1" applyBorder="1" applyAlignment="1" applyProtection="1">
      <alignment horizontal="right"/>
      <protection/>
    </xf>
    <xf numFmtId="0" fontId="19" fillId="0" borderId="0" xfId="0" applyFont="1" applyBorder="1" applyAlignment="1">
      <alignment vertical="center" wrapText="1"/>
    </xf>
    <xf numFmtId="0" fontId="13" fillId="0" borderId="0" xfId="0" applyFont="1" applyFill="1" applyAlignment="1">
      <alignment/>
    </xf>
    <xf numFmtId="0" fontId="12" fillId="0" borderId="53" xfId="0" applyFont="1" applyBorder="1" applyAlignment="1">
      <alignment horizontal="center" vertical="center"/>
    </xf>
    <xf numFmtId="0" fontId="12" fillId="0" borderId="53" xfId="0" applyFont="1" applyBorder="1" applyAlignment="1">
      <alignment horizontal="justify" vertical="center" wrapText="1"/>
    </xf>
    <xf numFmtId="0" fontId="12" fillId="0" borderId="56" xfId="0" applyFont="1" applyBorder="1" applyAlignment="1">
      <alignment horizontal="center" vertical="center"/>
    </xf>
    <xf numFmtId="0" fontId="12" fillId="0" borderId="56" xfId="0" applyFont="1" applyBorder="1" applyAlignment="1">
      <alignment horizontal="justify" vertical="center" wrapText="1"/>
    </xf>
    <xf numFmtId="2" fontId="19" fillId="0" borderId="49" xfId="0" applyNumberFormat="1" applyFont="1" applyFill="1" applyBorder="1" applyAlignment="1">
      <alignment/>
    </xf>
    <xf numFmtId="0" fontId="12" fillId="0" borderId="65" xfId="0" applyFont="1" applyBorder="1" applyAlignment="1">
      <alignment horizontal="center" vertical="center"/>
    </xf>
    <xf numFmtId="0" fontId="12" fillId="0" borderId="65" xfId="0" applyFont="1" applyBorder="1" applyAlignment="1">
      <alignment vertical="center"/>
    </xf>
    <xf numFmtId="0" fontId="13" fillId="37" borderId="53" xfId="0" applyFont="1" applyFill="1" applyBorder="1" applyAlignment="1" applyProtection="1">
      <alignment horizontal="right"/>
      <protection/>
    </xf>
    <xf numFmtId="0" fontId="19" fillId="37" borderId="56" xfId="0" applyFont="1" applyFill="1" applyBorder="1" applyAlignment="1" applyProtection="1">
      <alignment horizontal="right"/>
      <protection/>
    </xf>
    <xf numFmtId="40" fontId="19" fillId="34" borderId="56" xfId="46" applyFont="1" applyFill="1" applyBorder="1" applyAlignment="1" applyProtection="1">
      <alignment horizontal="right"/>
      <protection/>
    </xf>
    <xf numFmtId="0" fontId="13" fillId="37" borderId="56" xfId="0" applyFont="1" applyFill="1" applyBorder="1" applyAlignment="1" applyProtection="1">
      <alignment horizontal="right"/>
      <protection/>
    </xf>
    <xf numFmtId="40" fontId="13" fillId="37" borderId="56" xfId="46" applyFont="1" applyFill="1" applyBorder="1" applyAlignment="1" applyProtection="1">
      <alignment horizontal="right"/>
      <protection/>
    </xf>
    <xf numFmtId="0" fontId="19" fillId="37" borderId="65" xfId="0" applyFont="1" applyFill="1" applyBorder="1" applyAlignment="1">
      <alignment horizontal="right"/>
    </xf>
    <xf numFmtId="40" fontId="19" fillId="34" borderId="65" xfId="46" applyFont="1" applyFill="1" applyBorder="1" applyAlignment="1">
      <alignment horizontal="right"/>
    </xf>
    <xf numFmtId="0" fontId="13" fillId="0" borderId="0" xfId="0" applyFont="1" applyBorder="1" applyAlignment="1">
      <alignment wrapText="1"/>
    </xf>
    <xf numFmtId="0" fontId="12" fillId="0" borderId="0" xfId="0" applyFont="1" applyAlignment="1">
      <alignment/>
    </xf>
    <xf numFmtId="0" fontId="13" fillId="0" borderId="13" xfId="0" applyFont="1" applyBorder="1" applyAlignment="1">
      <alignment/>
    </xf>
    <xf numFmtId="40" fontId="11" fillId="35" borderId="45" xfId="46" applyFont="1" applyFill="1" applyBorder="1" applyAlignment="1">
      <alignment horizontal="right"/>
    </xf>
    <xf numFmtId="0" fontId="19" fillId="0" borderId="45" xfId="0" applyFont="1" applyBorder="1" applyAlignment="1">
      <alignment/>
    </xf>
    <xf numFmtId="0" fontId="13" fillId="0" borderId="58" xfId="0" applyFont="1" applyBorder="1" applyAlignment="1">
      <alignment/>
    </xf>
    <xf numFmtId="0" fontId="19" fillId="0" borderId="58" xfId="0" applyFont="1" applyBorder="1" applyAlignment="1">
      <alignment horizontal="center"/>
    </xf>
    <xf numFmtId="40" fontId="11" fillId="0" borderId="45" xfId="46" applyFont="1" applyBorder="1" applyAlignment="1">
      <alignment horizontal="right"/>
    </xf>
    <xf numFmtId="40" fontId="11" fillId="34" borderId="45" xfId="46" applyFont="1" applyFill="1" applyBorder="1" applyAlignment="1">
      <alignment horizontal="right"/>
    </xf>
    <xf numFmtId="0" fontId="12" fillId="0" borderId="12" xfId="0" applyFont="1" applyBorder="1" applyAlignment="1">
      <alignment wrapText="1"/>
    </xf>
    <xf numFmtId="40" fontId="11" fillId="0" borderId="48" xfId="46" applyFont="1" applyBorder="1" applyAlignment="1">
      <alignment horizontal="right"/>
    </xf>
    <xf numFmtId="40" fontId="11" fillId="34" borderId="48" xfId="46" applyFont="1" applyFill="1" applyBorder="1" applyAlignment="1">
      <alignment horizontal="right"/>
    </xf>
    <xf numFmtId="0" fontId="13" fillId="0" borderId="50" xfId="0" applyFont="1" applyBorder="1" applyAlignment="1">
      <alignment/>
    </xf>
    <xf numFmtId="0" fontId="19" fillId="0" borderId="58" xfId="0" applyFont="1" applyBorder="1" applyAlignment="1" applyProtection="1">
      <alignment horizontal="right"/>
      <protection/>
    </xf>
    <xf numFmtId="40" fontId="11" fillId="35" borderId="45" xfId="46" applyFont="1" applyFill="1" applyBorder="1" applyAlignment="1" applyProtection="1">
      <alignment horizontal="right"/>
      <protection/>
    </xf>
    <xf numFmtId="40" fontId="10" fillId="34" borderId="45" xfId="46" applyFont="1" applyFill="1" applyBorder="1" applyAlignment="1">
      <alignment horizontal="right"/>
    </xf>
    <xf numFmtId="0" fontId="11" fillId="36" borderId="0" xfId="0" applyFont="1" applyFill="1" applyAlignment="1">
      <alignment/>
    </xf>
    <xf numFmtId="0" fontId="10" fillId="36" borderId="0" xfId="0" applyFont="1" applyFill="1" applyAlignment="1">
      <alignment/>
    </xf>
    <xf numFmtId="40" fontId="11" fillId="37" borderId="0" xfId="46" applyFont="1" applyFill="1" applyAlignment="1">
      <alignment/>
    </xf>
    <xf numFmtId="0" fontId="11" fillId="37" borderId="0" xfId="0" applyFont="1" applyFill="1" applyAlignment="1">
      <alignment/>
    </xf>
    <xf numFmtId="0" fontId="20" fillId="37" borderId="0" xfId="0" applyFont="1" applyFill="1" applyAlignment="1">
      <alignment/>
    </xf>
    <xf numFmtId="0" fontId="20" fillId="37" borderId="0" xfId="0" applyFont="1" applyFill="1" applyBorder="1" applyAlignment="1">
      <alignment horizontal="justify" vertical="center" wrapText="1"/>
    </xf>
    <xf numFmtId="0" fontId="20" fillId="37" borderId="0" xfId="0" applyFont="1" applyFill="1" applyBorder="1" applyAlignment="1">
      <alignment horizontal="center" vertical="center"/>
    </xf>
    <xf numFmtId="40" fontId="13" fillId="37" borderId="0" xfId="46" applyFont="1" applyFill="1" applyAlignment="1">
      <alignment/>
    </xf>
    <xf numFmtId="0" fontId="20" fillId="37" borderId="0" xfId="0" applyFont="1" applyFill="1" applyAlignment="1">
      <alignment horizontal="center" vertical="center"/>
    </xf>
    <xf numFmtId="0" fontId="20" fillId="37" borderId="0" xfId="0" applyFont="1" applyFill="1" applyAlignment="1">
      <alignment horizontal="justify" wrapText="1"/>
    </xf>
    <xf numFmtId="0" fontId="21" fillId="37" borderId="0" xfId="0" applyFont="1" applyFill="1" applyAlignment="1">
      <alignment horizontal="left" vertical="center"/>
    </xf>
    <xf numFmtId="0" fontId="22" fillId="37" borderId="80" xfId="0" applyFont="1" applyFill="1" applyBorder="1" applyAlignment="1" quotePrefix="1">
      <alignment horizontal="left"/>
    </xf>
    <xf numFmtId="0" fontId="22" fillId="37" borderId="13" xfId="0" applyFont="1" applyFill="1" applyBorder="1" applyAlignment="1" quotePrefix="1">
      <alignment horizontal="left"/>
    </xf>
    <xf numFmtId="0" fontId="20" fillId="37" borderId="80" xfId="0" applyFont="1" applyFill="1" applyBorder="1" applyAlignment="1">
      <alignment horizontal="justify" vertical="center" wrapText="1"/>
    </xf>
    <xf numFmtId="0" fontId="20" fillId="37" borderId="80" xfId="0" applyFont="1" applyFill="1" applyBorder="1" applyAlignment="1">
      <alignment horizontal="center" vertical="center"/>
    </xf>
    <xf numFmtId="0" fontId="21" fillId="37" borderId="0" xfId="0" applyFont="1" applyFill="1" applyAlignment="1">
      <alignment/>
    </xf>
    <xf numFmtId="0" fontId="33" fillId="37" borderId="10" xfId="0" applyFont="1" applyFill="1" applyBorder="1" applyAlignment="1">
      <alignment/>
    </xf>
    <xf numFmtId="0" fontId="20" fillId="37" borderId="11" xfId="0" applyFont="1" applyFill="1" applyBorder="1" applyAlignment="1">
      <alignment/>
    </xf>
    <xf numFmtId="4" fontId="13" fillId="37" borderId="12" xfId="0" applyNumberFormat="1" applyFont="1" applyFill="1" applyBorder="1" applyAlignment="1">
      <alignment/>
    </xf>
    <xf numFmtId="0" fontId="20" fillId="37" borderId="28" xfId="0" applyFont="1" applyFill="1" applyBorder="1" applyAlignment="1">
      <alignment horizontal="justify" vertical="center" wrapText="1"/>
    </xf>
    <xf numFmtId="4" fontId="13" fillId="37" borderId="53" xfId="0" applyNumberFormat="1" applyFont="1" applyFill="1" applyBorder="1" applyAlignment="1">
      <alignment/>
    </xf>
    <xf numFmtId="49" fontId="13" fillId="37" borderId="0" xfId="46" applyNumberFormat="1" applyFont="1" applyFill="1" applyAlignment="1">
      <alignment/>
    </xf>
    <xf numFmtId="0" fontId="20" fillId="37" borderId="55" xfId="0" applyFont="1" applyFill="1" applyBorder="1" applyAlignment="1">
      <alignment horizontal="justify" vertical="center" wrapText="1"/>
    </xf>
    <xf numFmtId="4" fontId="13" fillId="37" borderId="56" xfId="0" applyNumberFormat="1" applyFont="1" applyFill="1" applyBorder="1" applyAlignment="1">
      <alignment/>
    </xf>
    <xf numFmtId="0" fontId="20" fillId="37" borderId="34" xfId="0" applyFont="1" applyFill="1" applyBorder="1" applyAlignment="1">
      <alignment horizontal="justify" vertical="center" wrapText="1"/>
    </xf>
    <xf numFmtId="0" fontId="20" fillId="0" borderId="55" xfId="0" applyFont="1" applyFill="1" applyBorder="1" applyAlignment="1">
      <alignment horizontal="justify" vertical="center" wrapText="1"/>
    </xf>
    <xf numFmtId="4" fontId="13" fillId="0" borderId="56" xfId="0" applyNumberFormat="1" applyFont="1" applyFill="1" applyBorder="1" applyAlignment="1">
      <alignment/>
    </xf>
    <xf numFmtId="0" fontId="20" fillId="0" borderId="34" xfId="0" applyFont="1" applyFill="1" applyBorder="1" applyAlignment="1">
      <alignment horizontal="justify" vertical="center" wrapText="1"/>
    </xf>
    <xf numFmtId="4" fontId="13" fillId="37" borderId="62" xfId="0" applyNumberFormat="1" applyFont="1" applyFill="1" applyBorder="1" applyAlignment="1">
      <alignment/>
    </xf>
    <xf numFmtId="0" fontId="20" fillId="37" borderId="0" xfId="0" applyFont="1" applyFill="1" applyBorder="1" applyAlignment="1">
      <alignment horizontal="center"/>
    </xf>
    <xf numFmtId="0" fontId="20" fillId="37" borderId="13" xfId="0" applyFont="1" applyFill="1" applyBorder="1" applyAlignment="1">
      <alignment horizontal="center" vertical="top"/>
    </xf>
    <xf numFmtId="0" fontId="20" fillId="37" borderId="50" xfId="0" applyFont="1" applyFill="1" applyBorder="1" applyAlignment="1">
      <alignment horizontal="center" vertical="center"/>
    </xf>
    <xf numFmtId="0" fontId="20" fillId="37" borderId="45" xfId="0" applyFont="1" applyFill="1" applyBorder="1" applyAlignment="1">
      <alignment horizontal="justify" wrapText="1"/>
    </xf>
    <xf numFmtId="0" fontId="13" fillId="37" borderId="58" xfId="0" applyFont="1" applyFill="1" applyBorder="1" applyAlignment="1">
      <alignment/>
    </xf>
    <xf numFmtId="0" fontId="20" fillId="37" borderId="0" xfId="0" applyFont="1" applyFill="1" applyAlignment="1">
      <alignment vertical="center"/>
    </xf>
    <xf numFmtId="0" fontId="21" fillId="37" borderId="11" xfId="0" applyFont="1" applyFill="1" applyBorder="1" applyAlignment="1">
      <alignment/>
    </xf>
    <xf numFmtId="0" fontId="13" fillId="37" borderId="46" xfId="0" applyFont="1" applyFill="1" applyBorder="1" applyAlignment="1">
      <alignment/>
    </xf>
    <xf numFmtId="0" fontId="20" fillId="37" borderId="0" xfId="0" applyFont="1" applyFill="1" applyBorder="1" applyAlignment="1">
      <alignment wrapText="1"/>
    </xf>
    <xf numFmtId="0" fontId="13" fillId="37" borderId="77" xfId="0" applyFont="1" applyFill="1" applyBorder="1" applyAlignment="1">
      <alignment/>
    </xf>
    <xf numFmtId="0" fontId="20" fillId="37" borderId="0" xfId="0" applyFont="1" applyFill="1" applyBorder="1" applyAlignment="1">
      <alignment/>
    </xf>
    <xf numFmtId="40" fontId="13" fillId="37" borderId="77" xfId="0" applyNumberFormat="1" applyFont="1" applyFill="1" applyBorder="1" applyAlignment="1">
      <alignment/>
    </xf>
    <xf numFmtId="0" fontId="20" fillId="37" borderId="0" xfId="0" applyFont="1" applyFill="1" applyBorder="1" applyAlignment="1">
      <alignment horizontal="justify" wrapText="1"/>
    </xf>
    <xf numFmtId="0" fontId="20" fillId="37" borderId="13" xfId="0" applyFont="1" applyFill="1" applyBorder="1" applyAlignment="1">
      <alignment/>
    </xf>
    <xf numFmtId="40" fontId="13" fillId="34" borderId="48" xfId="48" applyNumberFormat="1" applyFont="1" applyFill="1" applyBorder="1" applyAlignment="1">
      <alignment/>
    </xf>
    <xf numFmtId="0" fontId="24" fillId="37" borderId="13" xfId="0" applyFont="1" applyFill="1" applyBorder="1" applyAlignment="1">
      <alignment horizontal="left" vertical="center"/>
    </xf>
    <xf numFmtId="0" fontId="12" fillId="37" borderId="13" xfId="0" applyFont="1" applyFill="1" applyBorder="1" applyAlignment="1">
      <alignment horizontal="justify" vertical="center" wrapText="1"/>
    </xf>
    <xf numFmtId="0" fontId="12" fillId="37" borderId="13" xfId="0" applyFont="1" applyFill="1" applyBorder="1" applyAlignment="1">
      <alignment/>
    </xf>
    <xf numFmtId="0" fontId="12" fillId="37" borderId="0" xfId="0" applyFont="1" applyFill="1" applyAlignment="1">
      <alignment horizontal="justify" vertical="center"/>
    </xf>
    <xf numFmtId="0" fontId="12" fillId="37" borderId="48" xfId="0" applyFont="1" applyFill="1" applyBorder="1" applyAlignment="1">
      <alignment horizontal="center" vertical="center"/>
    </xf>
    <xf numFmtId="0" fontId="18" fillId="37" borderId="48" xfId="0" applyFont="1" applyFill="1" applyBorder="1" applyAlignment="1">
      <alignment horizontal="justify" vertical="center" wrapText="1"/>
    </xf>
    <xf numFmtId="0" fontId="12" fillId="37" borderId="47" xfId="0" applyFont="1" applyFill="1" applyBorder="1" applyAlignment="1">
      <alignment/>
    </xf>
    <xf numFmtId="0" fontId="12" fillId="37" borderId="59" xfId="0" applyFont="1" applyFill="1" applyBorder="1" applyAlignment="1">
      <alignment/>
    </xf>
    <xf numFmtId="0" fontId="18" fillId="37" borderId="45" xfId="0" applyFont="1" applyFill="1" applyBorder="1" applyAlignment="1">
      <alignment horizontal="justify" vertical="center" wrapText="1"/>
    </xf>
    <xf numFmtId="0" fontId="12" fillId="37" borderId="50" xfId="0" applyFont="1" applyFill="1" applyBorder="1" applyAlignment="1">
      <alignment/>
    </xf>
    <xf numFmtId="0" fontId="20" fillId="37" borderId="50" xfId="0" applyFont="1" applyFill="1" applyBorder="1" applyAlignment="1">
      <alignment horizontal="justify" vertical="center"/>
    </xf>
    <xf numFmtId="0" fontId="20" fillId="37" borderId="45" xfId="0" applyFont="1" applyFill="1" applyBorder="1" applyAlignment="1">
      <alignment horizontal="justify" vertical="center"/>
    </xf>
    <xf numFmtId="40" fontId="13" fillId="37" borderId="58" xfId="0" applyNumberFormat="1" applyFont="1" applyFill="1" applyBorder="1" applyAlignment="1">
      <alignment/>
    </xf>
    <xf numFmtId="40" fontId="24" fillId="37" borderId="58" xfId="0" applyNumberFormat="1" applyFont="1" applyFill="1" applyBorder="1" applyAlignment="1">
      <alignment horizontal="right"/>
    </xf>
    <xf numFmtId="0" fontId="20" fillId="37" borderId="81" xfId="0" applyFont="1" applyFill="1" applyBorder="1" applyAlignment="1">
      <alignment/>
    </xf>
    <xf numFmtId="9" fontId="13" fillId="33" borderId="82" xfId="53" applyFont="1" applyFill="1" applyBorder="1" applyAlignment="1">
      <alignment/>
    </xf>
    <xf numFmtId="0" fontId="20" fillId="37" borderId="35" xfId="0" applyFont="1" applyFill="1" applyBorder="1" applyAlignment="1">
      <alignment/>
    </xf>
    <xf numFmtId="40" fontId="13" fillId="34" borderId="83" xfId="46" applyFont="1" applyFill="1" applyBorder="1" applyAlignment="1">
      <alignment/>
    </xf>
    <xf numFmtId="40" fontId="21" fillId="37" borderId="84" xfId="46" applyFont="1" applyFill="1" applyBorder="1" applyAlignment="1">
      <alignment/>
    </xf>
    <xf numFmtId="40" fontId="19" fillId="34" borderId="85" xfId="46" applyFont="1" applyFill="1" applyBorder="1" applyAlignment="1">
      <alignment/>
    </xf>
    <xf numFmtId="40" fontId="13" fillId="34" borderId="0" xfId="46" applyFont="1" applyFill="1" applyAlignment="1">
      <alignment/>
    </xf>
    <xf numFmtId="0" fontId="21" fillId="37" borderId="14" xfId="0" applyFont="1" applyFill="1" applyBorder="1" applyAlignment="1">
      <alignment/>
    </xf>
    <xf numFmtId="40" fontId="19" fillId="34" borderId="86" xfId="46" applyFont="1" applyFill="1" applyBorder="1" applyAlignment="1">
      <alignment/>
    </xf>
    <xf numFmtId="40" fontId="19" fillId="37" borderId="0" xfId="46" applyFont="1" applyFill="1" applyAlignment="1">
      <alignment/>
    </xf>
    <xf numFmtId="0" fontId="19" fillId="37" borderId="0" xfId="0" applyFont="1" applyFill="1" applyAlignment="1">
      <alignment/>
    </xf>
    <xf numFmtId="0" fontId="12" fillId="0" borderId="0" xfId="0" applyFont="1" applyBorder="1" applyAlignment="1">
      <alignment wrapText="1"/>
    </xf>
    <xf numFmtId="0" fontId="12" fillId="0" borderId="0" xfId="0" applyFont="1" applyAlignment="1">
      <alignment wrapText="1"/>
    </xf>
    <xf numFmtId="0" fontId="24" fillId="0" borderId="46" xfId="0" applyFont="1" applyBorder="1" applyAlignment="1">
      <alignment wrapText="1"/>
    </xf>
    <xf numFmtId="0" fontId="12" fillId="0" borderId="46" xfId="0" applyFont="1" applyBorder="1" applyAlignment="1">
      <alignment horizontal="center" wrapText="1"/>
    </xf>
    <xf numFmtId="0" fontId="12" fillId="0" borderId="48" xfId="0" applyFont="1" applyBorder="1" applyAlignment="1">
      <alignment wrapText="1"/>
    </xf>
    <xf numFmtId="0" fontId="12" fillId="0" borderId="48" xfId="0" applyFont="1" applyBorder="1" applyAlignment="1">
      <alignment horizontal="center" vertical="center" wrapText="1"/>
    </xf>
    <xf numFmtId="0" fontId="12" fillId="0" borderId="51" xfId="0" applyFont="1" applyBorder="1" applyAlignment="1">
      <alignment horizontal="center" wrapText="1"/>
    </xf>
    <xf numFmtId="0" fontId="12" fillId="0" borderId="56" xfId="0" applyFont="1" applyBorder="1" applyAlignment="1">
      <alignment horizontal="center" wrapText="1"/>
    </xf>
    <xf numFmtId="9" fontId="12" fillId="0" borderId="56" xfId="53" applyNumberFormat="1" applyFont="1" applyBorder="1" applyAlignment="1">
      <alignment horizontal="right" vertical="center" wrapText="1"/>
    </xf>
    <xf numFmtId="40" fontId="12" fillId="0" borderId="56" xfId="48" applyNumberFormat="1" applyFont="1" applyBorder="1" applyAlignment="1">
      <alignment wrapText="1"/>
    </xf>
    <xf numFmtId="40" fontId="12" fillId="0" borderId="53" xfId="48" applyNumberFormat="1" applyFont="1" applyBorder="1" applyAlignment="1">
      <alignment wrapText="1"/>
    </xf>
    <xf numFmtId="0" fontId="12" fillId="0" borderId="53" xfId="0" applyFont="1" applyBorder="1" applyAlignment="1">
      <alignment wrapText="1"/>
    </xf>
    <xf numFmtId="40" fontId="12" fillId="34" borderId="53" xfId="48" applyNumberFormat="1" applyFont="1" applyFill="1" applyBorder="1" applyAlignment="1">
      <alignment wrapText="1"/>
    </xf>
    <xf numFmtId="40" fontId="12" fillId="0" borderId="0" xfId="46" applyFont="1" applyAlignment="1">
      <alignment wrapText="1"/>
    </xf>
    <xf numFmtId="0" fontId="12" fillId="0" borderId="54" xfId="0" applyFont="1" applyBorder="1" applyAlignment="1">
      <alignment horizontal="center" wrapText="1"/>
    </xf>
    <xf numFmtId="0" fontId="12" fillId="0" borderId="53" xfId="0" applyFont="1" applyBorder="1" applyAlignment="1">
      <alignment horizontal="center" wrapText="1"/>
    </xf>
    <xf numFmtId="0" fontId="12" fillId="0" borderId="56" xfId="0" applyFont="1" applyBorder="1" applyAlignment="1">
      <alignment wrapText="1"/>
    </xf>
    <xf numFmtId="40" fontId="12" fillId="34" borderId="56" xfId="48" applyNumberFormat="1" applyFont="1" applyFill="1" applyBorder="1" applyAlignment="1">
      <alignment wrapText="1"/>
    </xf>
    <xf numFmtId="40" fontId="12" fillId="0" borderId="62" xfId="48" applyNumberFormat="1" applyFont="1" applyFill="1" applyBorder="1" applyAlignment="1">
      <alignment wrapText="1"/>
    </xf>
    <xf numFmtId="40" fontId="12" fillId="0" borderId="62" xfId="48" applyNumberFormat="1" applyFont="1" applyBorder="1" applyAlignment="1">
      <alignment wrapText="1"/>
    </xf>
    <xf numFmtId="0" fontId="12" fillId="0" borderId="62" xfId="0" applyFont="1" applyBorder="1" applyAlignment="1">
      <alignment wrapText="1"/>
    </xf>
    <xf numFmtId="40" fontId="12" fillId="34" borderId="62" xfId="48" applyNumberFormat="1" applyFont="1" applyFill="1" applyBorder="1" applyAlignment="1">
      <alignment wrapText="1"/>
    </xf>
    <xf numFmtId="0" fontId="12" fillId="0" borderId="65" xfId="0" applyFont="1" applyBorder="1" applyAlignment="1">
      <alignment horizontal="center" wrapText="1"/>
    </xf>
    <xf numFmtId="9" fontId="12" fillId="0" borderId="65" xfId="53" applyNumberFormat="1" applyFont="1" applyBorder="1" applyAlignment="1">
      <alignment horizontal="right" vertical="center" wrapText="1"/>
    </xf>
    <xf numFmtId="0" fontId="13" fillId="1" borderId="44" xfId="0" applyFont="1" applyFill="1" applyBorder="1" applyAlignment="1" applyProtection="1">
      <alignment horizontal="center" vertical="center" wrapText="1"/>
      <protection/>
    </xf>
    <xf numFmtId="0" fontId="13" fillId="1" borderId="87" xfId="0" applyFont="1" applyFill="1" applyBorder="1" applyAlignment="1" applyProtection="1">
      <alignment horizontal="center" vertical="center" wrapText="1"/>
      <protection/>
    </xf>
    <xf numFmtId="40" fontId="13" fillId="1" borderId="88" xfId="48" applyNumberFormat="1" applyFont="1" applyFill="1" applyBorder="1" applyAlignment="1" applyProtection="1">
      <alignment horizontal="center" vertical="center" wrapText="1"/>
      <protection/>
    </xf>
    <xf numFmtId="0" fontId="12" fillId="0" borderId="53"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5" xfId="0" applyFont="1" applyBorder="1" applyAlignment="1">
      <alignment wrapText="1"/>
    </xf>
    <xf numFmtId="40" fontId="13" fillId="34" borderId="89" xfId="48" applyNumberFormat="1" applyFont="1" applyFill="1" applyBorder="1" applyAlignment="1" applyProtection="1">
      <alignment horizontal="right" vertical="center" wrapText="1"/>
      <protection/>
    </xf>
    <xf numFmtId="0" fontId="23" fillId="33" borderId="0" xfId="0" applyFont="1" applyFill="1" applyAlignment="1">
      <alignment/>
    </xf>
    <xf numFmtId="0" fontId="13" fillId="0" borderId="66" xfId="0" applyFont="1" applyBorder="1" applyAlignment="1">
      <alignment vertical="center"/>
    </xf>
    <xf numFmtId="0" fontId="12" fillId="0" borderId="66" xfId="0" applyFont="1" applyBorder="1" applyAlignment="1">
      <alignment/>
    </xf>
    <xf numFmtId="0" fontId="19" fillId="0" borderId="69" xfId="0" applyFont="1" applyBorder="1" applyAlignment="1" applyProtection="1">
      <alignment horizontal="center" vertical="center"/>
      <protection/>
    </xf>
    <xf numFmtId="0" fontId="13" fillId="0" borderId="90" xfId="0" applyFont="1" applyBorder="1" applyAlignment="1" applyProtection="1" quotePrefix="1">
      <alignment horizontal="left"/>
      <protection/>
    </xf>
    <xf numFmtId="40" fontId="13" fillId="0" borderId="90" xfId="46" applyFont="1" applyBorder="1" applyAlignment="1">
      <alignment horizontal="right"/>
    </xf>
    <xf numFmtId="40" fontId="13" fillId="1" borderId="90" xfId="46" applyFont="1" applyFill="1" applyBorder="1" applyAlignment="1">
      <alignment horizontal="right"/>
    </xf>
    <xf numFmtId="0" fontId="13" fillId="0" borderId="56" xfId="0" applyFont="1" applyBorder="1" applyAlignment="1" applyProtection="1">
      <alignment horizontal="left"/>
      <protection/>
    </xf>
    <xf numFmtId="40" fontId="13" fillId="0" borderId="56" xfId="46" applyFont="1" applyBorder="1" applyAlignment="1">
      <alignment horizontal="right"/>
    </xf>
    <xf numFmtId="40" fontId="13" fillId="34" borderId="56" xfId="46" applyFont="1" applyFill="1" applyBorder="1" applyAlignment="1">
      <alignment horizontal="right"/>
    </xf>
    <xf numFmtId="40" fontId="13" fillId="34" borderId="62" xfId="46" applyFont="1" applyFill="1" applyBorder="1" applyAlignment="1">
      <alignment horizontal="right"/>
    </xf>
    <xf numFmtId="0" fontId="19" fillId="0" borderId="91" xfId="0" applyFont="1" applyBorder="1" applyAlignment="1" applyProtection="1">
      <alignment horizontal="right"/>
      <protection/>
    </xf>
    <xf numFmtId="40" fontId="19" fillId="34" borderId="91" xfId="46" applyFont="1" applyFill="1" applyBorder="1" applyAlignment="1">
      <alignment horizontal="right"/>
    </xf>
    <xf numFmtId="0" fontId="13" fillId="0" borderId="68" xfId="0" applyFont="1" applyBorder="1" applyAlignment="1" applyProtection="1">
      <alignment horizontal="left" wrapText="1"/>
      <protection/>
    </xf>
    <xf numFmtId="40" fontId="13" fillId="0" borderId="68" xfId="46" applyFont="1" applyBorder="1" applyAlignment="1">
      <alignment horizontal="right"/>
    </xf>
    <xf numFmtId="40" fontId="13" fillId="1" borderId="68" xfId="46" applyFont="1" applyFill="1" applyBorder="1" applyAlignment="1">
      <alignment horizontal="right"/>
    </xf>
    <xf numFmtId="0" fontId="13" fillId="0" borderId="56" xfId="0" applyFont="1" applyBorder="1" applyAlignment="1" applyProtection="1">
      <alignment horizontal="left" wrapText="1"/>
      <protection/>
    </xf>
    <xf numFmtId="40" fontId="13" fillId="1" borderId="56" xfId="46" applyFont="1" applyFill="1" applyBorder="1" applyAlignment="1">
      <alignment horizontal="right"/>
    </xf>
    <xf numFmtId="0" fontId="13" fillId="0" borderId="65" xfId="0" applyFont="1" applyBorder="1" applyAlignment="1" applyProtection="1">
      <alignment horizontal="left"/>
      <protection/>
    </xf>
    <xf numFmtId="40" fontId="13" fillId="0" borderId="65" xfId="46" applyFont="1" applyBorder="1" applyAlignment="1">
      <alignment horizontal="right"/>
    </xf>
    <xf numFmtId="40" fontId="19" fillId="0" borderId="91" xfId="46" applyFont="1" applyBorder="1" applyAlignment="1">
      <alignment horizontal="right"/>
    </xf>
    <xf numFmtId="0" fontId="19" fillId="0" borderId="75" xfId="0" applyFont="1" applyFill="1" applyBorder="1" applyAlignment="1" applyProtection="1">
      <alignment horizontal="right"/>
      <protection/>
    </xf>
    <xf numFmtId="40" fontId="19" fillId="34" borderId="75" xfId="46" applyFont="1" applyFill="1" applyBorder="1" applyAlignment="1" applyProtection="1">
      <alignment horizontal="right"/>
      <protection/>
    </xf>
    <xf numFmtId="0" fontId="12" fillId="37" borderId="0" xfId="0" applyFont="1" applyFill="1" applyBorder="1" applyAlignment="1">
      <alignment/>
    </xf>
    <xf numFmtId="0" fontId="24" fillId="0" borderId="66" xfId="0" applyFont="1" applyBorder="1" applyAlignment="1">
      <alignment horizontal="center" vertical="center" wrapText="1"/>
    </xf>
    <xf numFmtId="0" fontId="19" fillId="0" borderId="67" xfId="0" applyFont="1" applyBorder="1" applyAlignment="1">
      <alignment horizontal="center" vertical="center"/>
    </xf>
    <xf numFmtId="40" fontId="13" fillId="0" borderId="56" xfId="46" applyFont="1" applyBorder="1" applyAlignment="1">
      <alignment/>
    </xf>
    <xf numFmtId="40" fontId="13" fillId="0" borderId="77" xfId="46" applyFont="1" applyFill="1" applyBorder="1" applyAlignment="1">
      <alignment/>
    </xf>
    <xf numFmtId="0" fontId="24" fillId="37" borderId="0" xfId="0" applyFont="1" applyFill="1" applyAlignment="1">
      <alignment/>
    </xf>
    <xf numFmtId="0" fontId="13" fillId="0" borderId="56" xfId="0" applyFont="1" applyBorder="1" applyAlignment="1" applyProtection="1">
      <alignment horizontal="left" vertical="center" wrapText="1"/>
      <protection/>
    </xf>
    <xf numFmtId="40" fontId="13" fillId="0" borderId="62" xfId="46" applyFont="1" applyBorder="1" applyAlignment="1">
      <alignment/>
    </xf>
    <xf numFmtId="40" fontId="13" fillId="1" borderId="56" xfId="46" applyFont="1" applyFill="1" applyBorder="1" applyAlignment="1">
      <alignment/>
    </xf>
    <xf numFmtId="0" fontId="19" fillId="0" borderId="75" xfId="0" applyFont="1" applyBorder="1" applyAlignment="1">
      <alignment horizontal="right"/>
    </xf>
    <xf numFmtId="40" fontId="19" fillId="0" borderId="75" xfId="46" applyFont="1" applyBorder="1" applyAlignment="1">
      <alignment/>
    </xf>
    <xf numFmtId="0" fontId="19" fillId="0" borderId="66" xfId="0" applyFont="1" applyBorder="1" applyAlignment="1">
      <alignment horizontal="right" vertical="center"/>
    </xf>
    <xf numFmtId="0" fontId="13" fillId="0" borderId="48" xfId="0" applyFont="1" applyBorder="1" applyAlignment="1">
      <alignment vertical="center"/>
    </xf>
    <xf numFmtId="40" fontId="11" fillId="34" borderId="47" xfId="46" applyFont="1" applyFill="1" applyBorder="1" applyAlignment="1">
      <alignment/>
    </xf>
    <xf numFmtId="0" fontId="19" fillId="0" borderId="50" xfId="0" applyFont="1" applyBorder="1" applyAlignment="1">
      <alignment horizontal="justify" vertical="center" wrapText="1"/>
    </xf>
    <xf numFmtId="40" fontId="11" fillId="0" borderId="50" xfId="46" applyFont="1" applyBorder="1" applyAlignment="1">
      <alignment/>
    </xf>
    <xf numFmtId="0" fontId="20" fillId="30" borderId="32" xfId="0" applyFont="1" applyFill="1" applyBorder="1" applyAlignment="1">
      <alignment horizontal="justify" vertical="center" wrapText="1"/>
    </xf>
    <xf numFmtId="4" fontId="13" fillId="30" borderId="65" xfId="0" applyNumberFormat="1" applyFont="1" applyFill="1" applyBorder="1" applyAlignment="1">
      <alignment/>
    </xf>
    <xf numFmtId="0" fontId="24" fillId="2" borderId="45" xfId="0" applyFont="1" applyFill="1" applyBorder="1" applyAlignment="1">
      <alignment horizontal="center"/>
    </xf>
    <xf numFmtId="0" fontId="24" fillId="2" borderId="45" xfId="0" applyFont="1" applyFill="1" applyBorder="1" applyAlignment="1" quotePrefix="1">
      <alignment horizontal="center"/>
    </xf>
    <xf numFmtId="1" fontId="24" fillId="2" borderId="45" xfId="0" applyNumberFormat="1" applyFont="1" applyFill="1" applyBorder="1" applyAlignment="1" quotePrefix="1">
      <alignment horizontal="center"/>
    </xf>
    <xf numFmtId="0" fontId="24" fillId="2" borderId="45" xfId="0" applyFont="1" applyFill="1" applyBorder="1" applyAlignment="1">
      <alignment horizontal="center" wrapText="1"/>
    </xf>
    <xf numFmtId="0" fontId="24" fillId="0" borderId="0" xfId="0" applyFont="1" applyAlignment="1">
      <alignment horizontal="center"/>
    </xf>
    <xf numFmtId="0" fontId="13" fillId="0" borderId="45" xfId="0" applyFont="1" applyBorder="1" applyAlignment="1" quotePrefix="1">
      <alignment horizontal="center"/>
    </xf>
    <xf numFmtId="1" fontId="13" fillId="38" borderId="45" xfId="0" applyNumberFormat="1" applyFont="1" applyFill="1" applyBorder="1" applyAlignment="1" quotePrefix="1">
      <alignment horizontal="center"/>
    </xf>
    <xf numFmtId="0" fontId="13" fillId="38" borderId="45" xfId="0" applyFont="1" applyFill="1" applyBorder="1" applyAlignment="1">
      <alignment/>
    </xf>
    <xf numFmtId="0" fontId="15" fillId="33" borderId="0" xfId="0" applyFont="1" applyFill="1" applyBorder="1" applyAlignment="1" applyProtection="1">
      <alignment horizontal="left" vertical="center"/>
      <protection/>
    </xf>
    <xf numFmtId="0" fontId="16" fillId="33" borderId="0" xfId="0" applyFont="1" applyFill="1" applyBorder="1" applyAlignment="1">
      <alignment horizontal="center"/>
    </xf>
    <xf numFmtId="0" fontId="12" fillId="33" borderId="0" xfId="0" applyFont="1" applyFill="1" applyBorder="1" applyAlignment="1">
      <alignment/>
    </xf>
    <xf numFmtId="0" fontId="19" fillId="0" borderId="0" xfId="0" applyFont="1" applyFill="1" applyBorder="1" applyAlignment="1" applyProtection="1">
      <alignment horizontal="left" vertical="center"/>
      <protection/>
    </xf>
    <xf numFmtId="0" fontId="19" fillId="0" borderId="0" xfId="0" applyFont="1" applyFill="1" applyBorder="1" applyAlignment="1" applyProtection="1">
      <alignment horizontal="center" vertical="center" wrapText="1"/>
      <protection/>
    </xf>
    <xf numFmtId="49" fontId="12" fillId="0" borderId="0" xfId="0" applyNumberFormat="1" applyFont="1" applyAlignment="1">
      <alignment horizontal="justify" vertical="center" wrapText="1"/>
    </xf>
    <xf numFmtId="0" fontId="27" fillId="0" borderId="0" xfId="0" applyFont="1" applyBorder="1" applyAlignment="1">
      <alignment/>
    </xf>
    <xf numFmtId="0" fontId="27" fillId="0" borderId="0" xfId="0" applyFont="1" applyBorder="1" applyAlignment="1">
      <alignment horizontal="right"/>
    </xf>
    <xf numFmtId="0" fontId="34" fillId="0" borderId="0" xfId="0" applyFont="1" applyAlignment="1">
      <alignment/>
    </xf>
    <xf numFmtId="0" fontId="13" fillId="36" borderId="45" xfId="0" applyFont="1" applyFill="1" applyBorder="1" applyAlignment="1">
      <alignment horizontal="center" vertical="center" wrapText="1"/>
    </xf>
    <xf numFmtId="0" fontId="13" fillId="36" borderId="80" xfId="0" applyFont="1" applyFill="1" applyBorder="1" applyAlignment="1">
      <alignment horizontal="center" vertical="center" wrapText="1"/>
    </xf>
    <xf numFmtId="0" fontId="12" fillId="0" borderId="0" xfId="0" applyFont="1" applyAlignment="1">
      <alignment horizontal="center" vertical="center" wrapText="1"/>
    </xf>
    <xf numFmtId="2"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3" fillId="36" borderId="45" xfId="0" applyFont="1" applyFill="1" applyBorder="1" applyAlignment="1">
      <alignment/>
    </xf>
    <xf numFmtId="40" fontId="13" fillId="0" borderId="45" xfId="48" applyNumberFormat="1" applyFont="1" applyBorder="1" applyAlignment="1">
      <alignment/>
    </xf>
    <xf numFmtId="40" fontId="13" fillId="34" borderId="45" xfId="48" applyNumberFormat="1" applyFont="1" applyFill="1" applyBorder="1" applyAlignment="1">
      <alignment/>
    </xf>
    <xf numFmtId="0" fontId="19" fillId="36" borderId="45" xfId="0" applyFont="1" applyFill="1" applyBorder="1" applyAlignment="1">
      <alignment horizontal="right"/>
    </xf>
    <xf numFmtId="40" fontId="19" fillId="36" borderId="80" xfId="48" applyNumberFormat="1" applyFont="1" applyFill="1" applyBorder="1" applyAlignment="1">
      <alignment/>
    </xf>
    <xf numFmtId="40" fontId="19" fillId="36" borderId="45" xfId="48" applyNumberFormat="1" applyFont="1" applyFill="1" applyBorder="1" applyAlignment="1">
      <alignment/>
    </xf>
    <xf numFmtId="0" fontId="27" fillId="0" borderId="0" xfId="0" applyFont="1" applyAlignment="1">
      <alignment horizontal="center"/>
    </xf>
    <xf numFmtId="0" fontId="10" fillId="33" borderId="0" xfId="0" applyFont="1" applyFill="1" applyAlignment="1">
      <alignment vertical="center"/>
    </xf>
    <xf numFmtId="0" fontId="10" fillId="0" borderId="0" xfId="0" applyFont="1" applyAlignment="1">
      <alignment vertical="center"/>
    </xf>
    <xf numFmtId="0" fontId="19" fillId="0" borderId="10" xfId="0" applyFont="1" applyBorder="1" applyAlignment="1">
      <alignment horizontal="centerContinuous"/>
    </xf>
    <xf numFmtId="0" fontId="13" fillId="0" borderId="11" xfId="0" applyFont="1" applyBorder="1" applyAlignment="1">
      <alignment horizontal="centerContinuous"/>
    </xf>
    <xf numFmtId="0" fontId="12" fillId="0" borderId="10" xfId="0" applyFont="1" applyBorder="1" applyAlignment="1">
      <alignment/>
    </xf>
    <xf numFmtId="0" fontId="13" fillId="0" borderId="49" xfId="0" applyFont="1" applyBorder="1" applyAlignment="1">
      <alignment horizontal="centerContinuous"/>
    </xf>
    <xf numFmtId="0" fontId="12" fillId="0" borderId="0" xfId="0" applyFont="1" applyBorder="1" applyAlignment="1">
      <alignment horizontal="centerContinuous"/>
    </xf>
    <xf numFmtId="0" fontId="24" fillId="0" borderId="49" xfId="0" applyFont="1" applyBorder="1" applyAlignment="1">
      <alignment horizontal="centerContinuous"/>
    </xf>
    <xf numFmtId="0" fontId="12" fillId="0" borderId="78" xfId="0" applyFont="1" applyBorder="1" applyAlignment="1">
      <alignment horizontal="centerContinuous"/>
    </xf>
    <xf numFmtId="0" fontId="24" fillId="0" borderId="77" xfId="0" applyFont="1" applyBorder="1" applyAlignment="1">
      <alignment horizontal="center"/>
    </xf>
    <xf numFmtId="0" fontId="13" fillId="0" borderId="77" xfId="0" applyFont="1" applyBorder="1" applyAlignment="1">
      <alignment horizontal="centerContinuous"/>
    </xf>
    <xf numFmtId="0" fontId="12" fillId="0" borderId="47" xfId="0" applyFont="1" applyBorder="1" applyAlignment="1">
      <alignment/>
    </xf>
    <xf numFmtId="0" fontId="12" fillId="0" borderId="13" xfId="0" applyFont="1" applyBorder="1" applyAlignment="1">
      <alignment horizontal="left"/>
    </xf>
    <xf numFmtId="0" fontId="12" fillId="0" borderId="47" xfId="0" applyFont="1" applyBorder="1" applyAlignment="1">
      <alignment horizontal="centerContinuous"/>
    </xf>
    <xf numFmtId="0" fontId="12" fillId="0" borderId="59" xfId="0" applyFont="1" applyBorder="1" applyAlignment="1">
      <alignment horizontal="centerContinuous"/>
    </xf>
    <xf numFmtId="0" fontId="12" fillId="0" borderId="48" xfId="0" applyFont="1" applyBorder="1" applyAlignment="1">
      <alignment horizontal="center"/>
    </xf>
    <xf numFmtId="0" fontId="12" fillId="0" borderId="48" xfId="0" applyFont="1" applyBorder="1" applyAlignment="1">
      <alignment/>
    </xf>
    <xf numFmtId="0" fontId="12" fillId="0" borderId="45" xfId="0" applyFont="1" applyBorder="1" applyAlignment="1">
      <alignment horizontal="justify" wrapText="1"/>
    </xf>
    <xf numFmtId="0" fontId="13" fillId="35" borderId="45" xfId="0" applyFont="1" applyFill="1" applyBorder="1" applyAlignment="1">
      <alignment/>
    </xf>
    <xf numFmtId="0" fontId="24" fillId="0" borderId="47" xfId="0" applyFont="1" applyBorder="1" applyAlignment="1">
      <alignment/>
    </xf>
    <xf numFmtId="0" fontId="13" fillId="34" borderId="12" xfId="0" applyFont="1" applyFill="1" applyBorder="1" applyAlignment="1">
      <alignment/>
    </xf>
    <xf numFmtId="0" fontId="13" fillId="34" borderId="48" xfId="0" applyFont="1" applyFill="1" applyBorder="1" applyAlignment="1">
      <alignment/>
    </xf>
    <xf numFmtId="0" fontId="24" fillId="0" borderId="50" xfId="0" applyFont="1" applyBorder="1" applyAlignment="1">
      <alignment/>
    </xf>
    <xf numFmtId="0" fontId="13" fillId="34" borderId="59" xfId="0" applyFont="1" applyFill="1" applyBorder="1" applyAlignment="1">
      <alignment/>
    </xf>
    <xf numFmtId="0" fontId="13" fillId="35" borderId="48" xfId="0" applyFont="1" applyFill="1" applyBorder="1" applyAlignment="1">
      <alignment/>
    </xf>
    <xf numFmtId="0" fontId="13" fillId="0" borderId="0" xfId="0" applyFont="1" applyAlignment="1" quotePrefix="1">
      <alignment/>
    </xf>
    <xf numFmtId="0" fontId="13" fillId="0" borderId="0" xfId="0" applyFont="1" applyBorder="1" applyAlignment="1" quotePrefix="1">
      <alignment/>
    </xf>
    <xf numFmtId="0" fontId="12" fillId="33" borderId="0" xfId="50" applyFont="1" applyFill="1" applyAlignment="1">
      <alignment horizontal="justify" vertical="center"/>
      <protection/>
    </xf>
    <xf numFmtId="0" fontId="12" fillId="0" borderId="0" xfId="50" applyFont="1" applyFill="1">
      <alignment/>
      <protection/>
    </xf>
    <xf numFmtId="0" fontId="12" fillId="33" borderId="0" xfId="50" applyFont="1" applyFill="1">
      <alignment/>
      <protection/>
    </xf>
    <xf numFmtId="0" fontId="12" fillId="0" borderId="0" xfId="50" applyFont="1">
      <alignment/>
      <protection/>
    </xf>
    <xf numFmtId="0" fontId="12" fillId="0" borderId="10" xfId="50" applyFont="1" applyBorder="1">
      <alignment/>
      <protection/>
    </xf>
    <xf numFmtId="0" fontId="12" fillId="0" borderId="46" xfId="50" applyFont="1" applyBorder="1">
      <alignment/>
      <protection/>
    </xf>
    <xf numFmtId="0" fontId="24" fillId="0" borderId="49" xfId="50" applyFont="1" applyBorder="1" applyAlignment="1">
      <alignment horizontal="centerContinuous"/>
      <protection/>
    </xf>
    <xf numFmtId="0" fontId="24" fillId="0" borderId="77" xfId="50" applyFont="1" applyBorder="1" applyAlignment="1">
      <alignment horizontal="center"/>
      <protection/>
    </xf>
    <xf numFmtId="0" fontId="13" fillId="0" borderId="77" xfId="50" applyFont="1" applyBorder="1" applyAlignment="1">
      <alignment horizontal="centerContinuous"/>
      <protection/>
    </xf>
    <xf numFmtId="0" fontId="12" fillId="0" borderId="47" xfId="50" applyFont="1" applyBorder="1">
      <alignment/>
      <protection/>
    </xf>
    <xf numFmtId="0" fontId="12" fillId="0" borderId="13" xfId="50" applyFont="1" applyBorder="1" applyAlignment="1">
      <alignment horizontal="justify" vertical="center"/>
      <protection/>
    </xf>
    <xf numFmtId="0" fontId="12" fillId="0" borderId="47" xfId="50" applyFont="1" applyBorder="1" applyAlignment="1">
      <alignment horizontal="centerContinuous"/>
      <protection/>
    </xf>
    <xf numFmtId="0" fontId="12" fillId="0" borderId="48" xfId="50" applyFont="1" applyBorder="1" applyAlignment="1">
      <alignment horizontal="center"/>
      <protection/>
    </xf>
    <xf numFmtId="0" fontId="12" fillId="0" borderId="48" xfId="50" applyFont="1" applyBorder="1">
      <alignment/>
      <protection/>
    </xf>
    <xf numFmtId="0" fontId="12" fillId="0" borderId="50" xfId="50" applyFont="1" applyBorder="1">
      <alignment/>
      <protection/>
    </xf>
    <xf numFmtId="0" fontId="24" fillId="35" borderId="45" xfId="50" applyFont="1" applyFill="1" applyBorder="1" applyAlignment="1">
      <alignment horizontal="left"/>
      <protection/>
    </xf>
    <xf numFmtId="0" fontId="12" fillId="35" borderId="45" xfId="50" applyFont="1" applyFill="1" applyBorder="1">
      <alignment/>
      <protection/>
    </xf>
    <xf numFmtId="0" fontId="24" fillId="35" borderId="48" xfId="50" applyFont="1" applyFill="1" applyBorder="1" applyAlignment="1">
      <alignment horizontal="left"/>
      <protection/>
    </xf>
    <xf numFmtId="0" fontId="12" fillId="35" borderId="48" xfId="50" applyFont="1" applyFill="1" applyBorder="1">
      <alignment/>
      <protection/>
    </xf>
    <xf numFmtId="0" fontId="12" fillId="0" borderId="48" xfId="50" applyFont="1" applyBorder="1" applyAlignment="1">
      <alignment horizontal="center" vertical="center"/>
      <protection/>
    </xf>
    <xf numFmtId="0" fontId="12" fillId="0" borderId="45" xfId="50" applyFont="1" applyBorder="1" applyAlignment="1">
      <alignment horizontal="left" vertical="center" wrapText="1" indent="1"/>
      <protection/>
    </xf>
    <xf numFmtId="0" fontId="24" fillId="34" borderId="47" xfId="50" applyFont="1" applyFill="1" applyBorder="1" applyAlignment="1">
      <alignment horizontal="right" wrapText="1" indent="1"/>
      <protection/>
    </xf>
    <xf numFmtId="0" fontId="24" fillId="0" borderId="47" xfId="50" applyFont="1" applyBorder="1" applyAlignment="1">
      <alignment horizontal="left" vertical="center" wrapText="1" indent="1"/>
      <protection/>
    </xf>
    <xf numFmtId="0" fontId="13" fillId="0" borderId="48" xfId="50" applyFont="1" applyBorder="1" applyAlignment="1">
      <alignment horizontal="left" indent="1"/>
      <protection/>
    </xf>
    <xf numFmtId="0" fontId="12" fillId="0" borderId="49" xfId="50" applyFont="1" applyBorder="1">
      <alignment/>
      <protection/>
    </xf>
    <xf numFmtId="0" fontId="12" fillId="35" borderId="45" xfId="50" applyFont="1" applyFill="1" applyBorder="1" applyAlignment="1">
      <alignment horizontal="left" vertical="center" indent="1"/>
      <protection/>
    </xf>
    <xf numFmtId="0" fontId="24" fillId="0" borderId="45" xfId="50" applyFont="1" applyBorder="1" applyAlignment="1">
      <alignment horizontal="left" vertical="center" wrapText="1" indent="1"/>
      <protection/>
    </xf>
    <xf numFmtId="0" fontId="12" fillId="0" borderId="45" xfId="50" applyFont="1" applyFill="1" applyBorder="1">
      <alignment/>
      <protection/>
    </xf>
    <xf numFmtId="0" fontId="24" fillId="0" borderId="48" xfId="50" applyFont="1" applyFill="1" applyBorder="1" applyAlignment="1">
      <alignment horizontal="left"/>
      <protection/>
    </xf>
    <xf numFmtId="0" fontId="12" fillId="0" borderId="48" xfId="50" applyFont="1" applyFill="1" applyBorder="1">
      <alignment/>
      <protection/>
    </xf>
    <xf numFmtId="0" fontId="12" fillId="0" borderId="45" xfId="50" applyFont="1" applyBorder="1" applyAlignment="1">
      <alignment horizontal="center" vertical="center" wrapText="1"/>
      <protection/>
    </xf>
    <xf numFmtId="0" fontId="12" fillId="0" borderId="80" xfId="50" applyFont="1" applyBorder="1" applyAlignment="1">
      <alignment horizontal="left" vertical="center" wrapText="1" indent="1"/>
      <protection/>
    </xf>
    <xf numFmtId="0" fontId="24" fillId="34" borderId="45" xfId="50" applyFont="1" applyFill="1" applyBorder="1">
      <alignment/>
      <protection/>
    </xf>
    <xf numFmtId="0" fontId="12" fillId="0" borderId="45" xfId="0" applyFont="1" applyBorder="1" applyAlignment="1">
      <alignment horizontal="left" vertical="center" wrapText="1" indent="1"/>
    </xf>
    <xf numFmtId="0" fontId="12" fillId="0" borderId="0" xfId="50" applyFont="1" applyAlignment="1">
      <alignment vertical="center"/>
      <protection/>
    </xf>
    <xf numFmtId="0" fontId="12" fillId="0" borderId="0" xfId="50" applyFont="1" applyAlignment="1">
      <alignment horizontal="justify" vertical="center"/>
      <protection/>
    </xf>
    <xf numFmtId="0" fontId="10" fillId="33" borderId="0" xfId="0" applyFont="1" applyFill="1" applyBorder="1" applyAlignment="1">
      <alignment/>
    </xf>
    <xf numFmtId="0" fontId="13" fillId="33" borderId="0" xfId="0" applyFont="1" applyFill="1" applyBorder="1" applyAlignment="1">
      <alignment/>
    </xf>
    <xf numFmtId="0" fontId="19" fillId="33" borderId="0" xfId="0" applyFont="1" applyFill="1" applyAlignment="1">
      <alignment/>
    </xf>
    <xf numFmtId="0" fontId="10" fillId="0" borderId="0" xfId="0" applyFont="1" applyFill="1" applyBorder="1" applyAlignment="1">
      <alignment horizontal="center"/>
    </xf>
    <xf numFmtId="0" fontId="35" fillId="0" borderId="0" xfId="0" applyFont="1" applyFill="1" applyBorder="1" applyAlignment="1">
      <alignment/>
    </xf>
    <xf numFmtId="0" fontId="19" fillId="0" borderId="0" xfId="0" applyFont="1" applyFill="1" applyBorder="1" applyAlignment="1" applyProtection="1">
      <alignment horizontal="center"/>
      <protection/>
    </xf>
    <xf numFmtId="0" fontId="19" fillId="0" borderId="0" xfId="0" applyFont="1" applyFill="1" applyBorder="1" applyAlignment="1">
      <alignment horizontal="center"/>
    </xf>
    <xf numFmtId="0" fontId="10" fillId="0" borderId="0" xfId="0" applyFont="1" applyFill="1" applyBorder="1" applyAlignment="1">
      <alignment/>
    </xf>
    <xf numFmtId="0" fontId="10" fillId="0" borderId="0" xfId="0" applyFont="1" applyFill="1" applyBorder="1" applyAlignment="1" applyProtection="1">
      <alignment horizontal="left"/>
      <protection/>
    </xf>
    <xf numFmtId="0" fontId="13" fillId="0" borderId="0" xfId="0" applyFont="1" applyFill="1" applyBorder="1" applyAlignment="1">
      <alignment/>
    </xf>
    <xf numFmtId="0" fontId="10" fillId="0" borderId="0" xfId="0" applyFont="1" applyFill="1" applyBorder="1" applyAlignment="1">
      <alignment horizontal="right"/>
    </xf>
    <xf numFmtId="0" fontId="19" fillId="0" borderId="92" xfId="0" applyFont="1" applyFill="1" applyBorder="1" applyAlignment="1">
      <alignment horizontal="center"/>
    </xf>
    <xf numFmtId="49" fontId="19" fillId="0" borderId="0" xfId="0" applyNumberFormat="1" applyFont="1" applyFill="1" applyBorder="1" applyAlignment="1" applyProtection="1">
      <alignment horizontal="left" vertical="center"/>
      <protection/>
    </xf>
    <xf numFmtId="0" fontId="13" fillId="0" borderId="0" xfId="0" applyFont="1" applyFill="1" applyBorder="1" applyAlignment="1">
      <alignment horizontal="centerContinuous"/>
    </xf>
    <xf numFmtId="0" fontId="19" fillId="0" borderId="93" xfId="0" applyFont="1" applyFill="1" applyBorder="1" applyAlignment="1">
      <alignment horizontal="center"/>
    </xf>
    <xf numFmtId="0" fontId="19" fillId="0" borderId="78" xfId="0" applyFont="1" applyFill="1" applyBorder="1" applyAlignment="1">
      <alignment horizontal="center"/>
    </xf>
    <xf numFmtId="0" fontId="19" fillId="0" borderId="35" xfId="0" applyFont="1" applyFill="1" applyBorder="1" applyAlignment="1">
      <alignment horizontal="center"/>
    </xf>
    <xf numFmtId="0" fontId="13" fillId="0" borderId="94" xfId="0" applyFont="1" applyFill="1" applyBorder="1" applyAlignment="1">
      <alignment horizontal="center"/>
    </xf>
    <xf numFmtId="0" fontId="13" fillId="0" borderId="78" xfId="0" applyFont="1" applyFill="1" applyBorder="1" applyAlignment="1">
      <alignment horizontal="center"/>
    </xf>
    <xf numFmtId="0" fontId="13" fillId="0" borderId="0" xfId="0" applyFont="1" applyFill="1" applyBorder="1" applyAlignment="1">
      <alignment horizontal="center"/>
    </xf>
    <xf numFmtId="0" fontId="13" fillId="0" borderId="95" xfId="0" applyFont="1" applyFill="1" applyBorder="1" applyAlignment="1">
      <alignment horizontal="center"/>
    </xf>
    <xf numFmtId="0" fontId="13" fillId="0" borderId="84" xfId="0" applyFont="1" applyFill="1" applyBorder="1" applyAlignment="1">
      <alignment/>
    </xf>
    <xf numFmtId="0" fontId="13" fillId="0" borderId="96" xfId="0" applyFont="1" applyFill="1" applyBorder="1" applyAlignment="1">
      <alignment horizontal="center"/>
    </xf>
    <xf numFmtId="0" fontId="13" fillId="0" borderId="74" xfId="0" applyFont="1" applyFill="1" applyBorder="1" applyAlignment="1">
      <alignment horizontal="center"/>
    </xf>
    <xf numFmtId="0" fontId="13" fillId="0" borderId="73" xfId="0" applyFont="1" applyFill="1" applyBorder="1" applyAlignment="1">
      <alignment horizontal="center"/>
    </xf>
    <xf numFmtId="0" fontId="13" fillId="0" borderId="97" xfId="0" applyFont="1" applyBorder="1" applyAlignment="1">
      <alignment horizontal="center"/>
    </xf>
    <xf numFmtId="0" fontId="19" fillId="0" borderId="18" xfId="0" applyFont="1" applyFill="1" applyBorder="1" applyAlignment="1">
      <alignment/>
    </xf>
    <xf numFmtId="4" fontId="13" fillId="0" borderId="98" xfId="0" applyNumberFormat="1" applyFont="1" applyFill="1" applyBorder="1" applyAlignment="1">
      <alignment horizontal="right"/>
    </xf>
    <xf numFmtId="4" fontId="13" fillId="0" borderId="68" xfId="0" applyNumberFormat="1" applyFont="1" applyFill="1" applyBorder="1" applyAlignment="1">
      <alignment horizontal="right"/>
    </xf>
    <xf numFmtId="4" fontId="13" fillId="0" borderId="99" xfId="0" applyNumberFormat="1" applyFont="1" applyFill="1" applyBorder="1" applyAlignment="1">
      <alignment horizontal="right"/>
    </xf>
    <xf numFmtId="4" fontId="13" fillId="0" borderId="100" xfId="0" applyNumberFormat="1" applyFont="1" applyFill="1" applyBorder="1" applyAlignment="1">
      <alignment horizontal="right"/>
    </xf>
    <xf numFmtId="0" fontId="19" fillId="0" borderId="22" xfId="0" applyFont="1" applyFill="1" applyBorder="1" applyAlignment="1">
      <alignment/>
    </xf>
    <xf numFmtId="4" fontId="13" fillId="0" borderId="101" xfId="0" applyNumberFormat="1" applyFont="1" applyFill="1" applyBorder="1" applyAlignment="1">
      <alignment horizontal="right"/>
    </xf>
    <xf numFmtId="4" fontId="12" fillId="0" borderId="45" xfId="0" applyNumberFormat="1" applyFont="1" applyFill="1" applyBorder="1" applyAlignment="1">
      <alignment horizontal="right"/>
    </xf>
    <xf numFmtId="4" fontId="13" fillId="0" borderId="102" xfId="0" applyNumberFormat="1" applyFont="1" applyFill="1" applyBorder="1" applyAlignment="1">
      <alignment horizontal="right"/>
    </xf>
    <xf numFmtId="4" fontId="13" fillId="0" borderId="103" xfId="0" applyNumberFormat="1" applyFont="1" applyFill="1" applyBorder="1" applyAlignment="1">
      <alignment horizontal="right"/>
    </xf>
    <xf numFmtId="4" fontId="13" fillId="0" borderId="101" xfId="0" applyNumberFormat="1" applyFont="1" applyFill="1" applyBorder="1" applyAlignment="1" applyProtection="1">
      <alignment horizontal="right"/>
      <protection/>
    </xf>
    <xf numFmtId="4" fontId="12" fillId="0" borderId="45" xfId="0" applyNumberFormat="1" applyFont="1" applyFill="1" applyBorder="1" applyAlignment="1" applyProtection="1">
      <alignment horizontal="right"/>
      <protection/>
    </xf>
    <xf numFmtId="0" fontId="19" fillId="0" borderId="104" xfId="0" applyFont="1" applyFill="1" applyBorder="1" applyAlignment="1">
      <alignment/>
    </xf>
    <xf numFmtId="4" fontId="13" fillId="0" borderId="105" xfId="0" applyNumberFormat="1" applyFont="1" applyFill="1" applyBorder="1" applyAlignment="1">
      <alignment horizontal="right"/>
    </xf>
    <xf numFmtId="4" fontId="13" fillId="0" borderId="106" xfId="0" applyNumberFormat="1" applyFont="1" applyFill="1" applyBorder="1" applyAlignment="1">
      <alignment horizontal="right"/>
    </xf>
    <xf numFmtId="4" fontId="13" fillId="0" borderId="107" xfId="0" applyNumberFormat="1" applyFont="1" applyFill="1" applyBorder="1" applyAlignment="1">
      <alignment horizontal="right"/>
    </xf>
    <xf numFmtId="0" fontId="19" fillId="0" borderId="84" xfId="0" applyFont="1" applyFill="1" applyBorder="1" applyAlignment="1">
      <alignment horizontal="right"/>
    </xf>
    <xf numFmtId="4" fontId="13" fillId="36" borderId="96" xfId="0" applyNumberFormat="1" applyFont="1" applyFill="1" applyBorder="1" applyAlignment="1">
      <alignment/>
    </xf>
    <xf numFmtId="0" fontId="13" fillId="0" borderId="74" xfId="0" applyFont="1" applyFill="1" applyBorder="1" applyAlignment="1">
      <alignment/>
    </xf>
    <xf numFmtId="0" fontId="13" fillId="0" borderId="85" xfId="0" applyFont="1" applyFill="1" applyBorder="1" applyAlignment="1">
      <alignment/>
    </xf>
    <xf numFmtId="4" fontId="13" fillId="43" borderId="0" xfId="0" applyNumberFormat="1" applyFont="1" applyFill="1" applyBorder="1" applyAlignment="1">
      <alignment/>
    </xf>
    <xf numFmtId="4" fontId="13" fillId="0" borderId="0" xfId="0" applyNumberFormat="1" applyFont="1" applyFill="1" applyBorder="1" applyAlignment="1">
      <alignment/>
    </xf>
    <xf numFmtId="0" fontId="13" fillId="0" borderId="0" xfId="0" applyFont="1" applyFill="1" applyBorder="1" applyAlignment="1" applyProtection="1">
      <alignment horizontal="left"/>
      <protection/>
    </xf>
    <xf numFmtId="0" fontId="19" fillId="0" borderId="0" xfId="0" applyFont="1" applyFill="1" applyBorder="1" applyAlignment="1">
      <alignment/>
    </xf>
    <xf numFmtId="0" fontId="19" fillId="0" borderId="0" xfId="0" applyFont="1" applyFill="1" applyBorder="1" applyAlignment="1" quotePrefix="1">
      <alignment/>
    </xf>
    <xf numFmtId="0" fontId="19" fillId="0" borderId="45" xfId="0" applyFont="1" applyBorder="1" applyAlignment="1" applyProtection="1">
      <alignment horizontal="left"/>
      <protection/>
    </xf>
    <xf numFmtId="0" fontId="13" fillId="0" borderId="77" xfId="0" applyFont="1" applyBorder="1" applyAlignment="1" applyProtection="1" quotePrefix="1">
      <alignment horizontal="justify" vertical="center" wrapText="1"/>
      <protection/>
    </xf>
    <xf numFmtId="40" fontId="13" fillId="34" borderId="46" xfId="0" applyNumberFormat="1" applyFont="1" applyFill="1" applyBorder="1" applyAlignment="1">
      <alignment vertical="center"/>
    </xf>
    <xf numFmtId="0" fontId="13" fillId="0" borderId="45" xfId="0" applyFont="1" applyBorder="1" applyAlignment="1" applyProtection="1" quotePrefix="1">
      <alignment horizontal="left"/>
      <protection/>
    </xf>
    <xf numFmtId="40" fontId="13" fillId="34" borderId="45" xfId="0" applyNumberFormat="1" applyFont="1" applyFill="1" applyBorder="1" applyAlignment="1" quotePrefix="1">
      <alignment/>
    </xf>
    <xf numFmtId="40" fontId="13" fillId="0" borderId="45" xfId="0" applyNumberFormat="1" applyFont="1" applyBorder="1" applyAlignment="1" quotePrefix="1">
      <alignment/>
    </xf>
    <xf numFmtId="0" fontId="19" fillId="0" borderId="45" xfId="0" applyFont="1" applyBorder="1" applyAlignment="1" applyProtection="1" quotePrefix="1">
      <alignment horizontal="right"/>
      <protection/>
    </xf>
    <xf numFmtId="4" fontId="19" fillId="34" borderId="45" xfId="0" applyNumberFormat="1" applyFont="1" applyFill="1" applyBorder="1" applyAlignment="1">
      <alignment/>
    </xf>
    <xf numFmtId="0" fontId="10" fillId="0" borderId="0" xfId="0" applyFont="1" applyFill="1" applyAlignment="1">
      <alignment horizontal="left"/>
    </xf>
    <xf numFmtId="0" fontId="36" fillId="33" borderId="0" xfId="0" applyFont="1" applyFill="1" applyAlignment="1">
      <alignment/>
    </xf>
    <xf numFmtId="0" fontId="10" fillId="0" borderId="0" xfId="0" applyFont="1" applyFill="1" applyAlignment="1">
      <alignment/>
    </xf>
    <xf numFmtId="0" fontId="13" fillId="0" borderId="0" xfId="0" applyFont="1" applyFill="1" applyAlignment="1">
      <alignment horizontal="left"/>
    </xf>
    <xf numFmtId="0" fontId="13" fillId="0" borderId="108" xfId="0" applyFont="1" applyBorder="1" applyAlignment="1">
      <alignment horizontal="centerContinuous"/>
    </xf>
    <xf numFmtId="0" fontId="13" fillId="0" borderId="109" xfId="0" applyFont="1" applyBorder="1" applyAlignment="1">
      <alignment horizontal="centerContinuous"/>
    </xf>
    <xf numFmtId="0" fontId="19" fillId="0" borderId="36" xfId="0" applyFont="1" applyBorder="1" applyAlignment="1">
      <alignment horizontal="centerContinuous"/>
    </xf>
    <xf numFmtId="0" fontId="19" fillId="0" borderId="110" xfId="0" applyFont="1" applyBorder="1" applyAlignment="1">
      <alignment horizontal="centerContinuous"/>
    </xf>
    <xf numFmtId="0" fontId="13" fillId="0" borderId="36" xfId="0" applyFont="1" applyBorder="1" applyAlignment="1">
      <alignment horizontal="left"/>
    </xf>
    <xf numFmtId="40" fontId="13" fillId="0" borderId="111" xfId="46" applyFont="1" applyBorder="1" applyAlignment="1">
      <alignment horizontal="right"/>
    </xf>
    <xf numFmtId="0" fontId="13" fillId="0" borderId="112" xfId="0" applyFont="1" applyBorder="1" applyAlignment="1" quotePrefix="1">
      <alignment/>
    </xf>
    <xf numFmtId="40" fontId="13" fillId="0" borderId="113" xfId="46" applyFont="1" applyBorder="1" applyAlignment="1">
      <alignment horizontal="right"/>
    </xf>
    <xf numFmtId="0" fontId="13" fillId="0" borderId="0" xfId="0" applyFont="1" applyAlignment="1" quotePrefix="1">
      <alignment horizontal="left"/>
    </xf>
    <xf numFmtId="0" fontId="13" fillId="0" borderId="114" xfId="0" applyFont="1" applyBorder="1" applyAlignment="1">
      <alignment/>
    </xf>
    <xf numFmtId="0" fontId="19" fillId="0" borderId="114" xfId="0" applyFont="1" applyFill="1" applyBorder="1" applyAlignment="1">
      <alignment horizontal="right"/>
    </xf>
    <xf numFmtId="40" fontId="19" fillId="34" borderId="111" xfId="46" applyFont="1" applyFill="1" applyBorder="1" applyAlignment="1">
      <alignment horizontal="right"/>
    </xf>
    <xf numFmtId="0" fontId="13" fillId="0" borderId="115" xfId="0" applyFont="1" applyBorder="1" applyAlignment="1">
      <alignment/>
    </xf>
    <xf numFmtId="40" fontId="13" fillId="0" borderId="116" xfId="46" applyFont="1" applyBorder="1" applyAlignment="1">
      <alignment horizontal="right"/>
    </xf>
    <xf numFmtId="40" fontId="13" fillId="0" borderId="0" xfId="46" applyFont="1" applyAlignment="1">
      <alignment horizontal="right"/>
    </xf>
    <xf numFmtId="40" fontId="13" fillId="0" borderId="0" xfId="46" applyFont="1" applyBorder="1" applyAlignment="1">
      <alignment horizontal="right"/>
    </xf>
    <xf numFmtId="0" fontId="19" fillId="0" borderId="114" xfId="0" applyFont="1" applyBorder="1" applyAlignment="1">
      <alignment horizontal="right"/>
    </xf>
    <xf numFmtId="0" fontId="19" fillId="0" borderId="0" xfId="0" applyFont="1" applyAlignment="1">
      <alignment horizontal="left"/>
    </xf>
    <xf numFmtId="40" fontId="13" fillId="0" borderId="116" xfId="46" applyFont="1" applyBorder="1" applyAlignment="1">
      <alignment/>
    </xf>
    <xf numFmtId="40" fontId="19" fillId="0" borderId="111" xfId="46" applyFont="1" applyFill="1" applyBorder="1" applyAlignment="1">
      <alignment horizontal="right"/>
    </xf>
    <xf numFmtId="0" fontId="23" fillId="36" borderId="0" xfId="0" applyFont="1" applyFill="1" applyBorder="1" applyAlignment="1" applyProtection="1">
      <alignment horizontal="left" vertical="center"/>
      <protection/>
    </xf>
    <xf numFmtId="0" fontId="37" fillId="36" borderId="0" xfId="0" applyFont="1" applyFill="1" applyAlignment="1">
      <alignment/>
    </xf>
    <xf numFmtId="0" fontId="37" fillId="37" borderId="0" xfId="0" applyFont="1" applyFill="1" applyAlignment="1">
      <alignment/>
    </xf>
    <xf numFmtId="0" fontId="12" fillId="37" borderId="10" xfId="0" applyFont="1" applyFill="1" applyBorder="1" applyAlignment="1">
      <alignment/>
    </xf>
    <xf numFmtId="0" fontId="11" fillId="37" borderId="11" xfId="0" applyFont="1" applyFill="1" applyBorder="1" applyAlignment="1" applyProtection="1">
      <alignment horizontal="center" vertical="center" wrapText="1"/>
      <protection/>
    </xf>
    <xf numFmtId="0" fontId="13" fillId="37" borderId="11" xfId="0" applyFont="1" applyFill="1" applyBorder="1" applyAlignment="1" applyProtection="1">
      <alignment horizontal="center" vertical="center" wrapText="1"/>
      <protection/>
    </xf>
    <xf numFmtId="40" fontId="13" fillId="37" borderId="12" xfId="46" applyFont="1" applyFill="1" applyBorder="1" applyAlignment="1">
      <alignment/>
    </xf>
    <xf numFmtId="0" fontId="13" fillId="37" borderId="13" xfId="0" applyFont="1" applyFill="1" applyBorder="1" applyAlignment="1" applyProtection="1">
      <alignment horizontal="center" vertical="center" wrapText="1"/>
      <protection/>
    </xf>
    <xf numFmtId="0" fontId="13" fillId="37" borderId="117" xfId="0" applyFont="1" applyFill="1" applyBorder="1" applyAlignment="1" applyProtection="1">
      <alignment horizontal="center" vertical="center" wrapText="1"/>
      <protection/>
    </xf>
    <xf numFmtId="40" fontId="13" fillId="37" borderId="89" xfId="46" applyFont="1" applyFill="1" applyBorder="1" applyAlignment="1">
      <alignment/>
    </xf>
    <xf numFmtId="0" fontId="13" fillId="37" borderId="118" xfId="0" applyFont="1" applyFill="1" applyBorder="1" applyAlignment="1" applyProtection="1">
      <alignment horizontal="center" vertical="center" wrapText="1"/>
      <protection/>
    </xf>
    <xf numFmtId="40" fontId="13" fillId="37" borderId="119" xfId="46" applyFont="1" applyFill="1" applyBorder="1" applyAlignment="1">
      <alignment/>
    </xf>
    <xf numFmtId="0" fontId="13" fillId="37" borderId="0" xfId="0" applyFont="1" applyFill="1" applyBorder="1" applyAlignment="1">
      <alignment horizontal="left" vertical="center" wrapText="1"/>
    </xf>
    <xf numFmtId="0" fontId="13" fillId="37" borderId="0" xfId="0" applyFont="1" applyFill="1" applyBorder="1" applyAlignment="1" applyProtection="1">
      <alignment horizontal="center" vertical="center" wrapText="1"/>
      <protection/>
    </xf>
    <xf numFmtId="40" fontId="13" fillId="37" borderId="78" xfId="46" applyFont="1" applyFill="1" applyBorder="1" applyAlignment="1">
      <alignment/>
    </xf>
    <xf numFmtId="0" fontId="13" fillId="37" borderId="118" xfId="0" applyFont="1" applyFill="1" applyBorder="1" applyAlignment="1">
      <alignment horizontal="center" vertical="center" wrapText="1"/>
    </xf>
    <xf numFmtId="0" fontId="13" fillId="37" borderId="120" xfId="0" applyFont="1" applyFill="1" applyBorder="1" applyAlignment="1">
      <alignment horizontal="center" vertical="center" wrapText="1"/>
    </xf>
    <xf numFmtId="40" fontId="13" fillId="37" borderId="103" xfId="46" applyFont="1" applyFill="1" applyBorder="1" applyAlignment="1">
      <alignment/>
    </xf>
    <xf numFmtId="0" fontId="13" fillId="37" borderId="117" xfId="0" applyFont="1" applyFill="1" applyBorder="1" applyAlignment="1">
      <alignment horizontal="center" vertical="center" wrapText="1"/>
    </xf>
    <xf numFmtId="0" fontId="13" fillId="37" borderId="0" xfId="0" applyFont="1" applyFill="1" applyBorder="1" applyAlignment="1">
      <alignment vertical="center" wrapText="1"/>
    </xf>
    <xf numFmtId="0" fontId="13" fillId="0" borderId="0" xfId="0" applyFont="1" applyFill="1" applyBorder="1" applyAlignment="1">
      <alignment horizontal="center" vertical="center" wrapText="1"/>
    </xf>
    <xf numFmtId="0" fontId="24" fillId="38" borderId="108" xfId="0" applyFont="1" applyFill="1" applyBorder="1" applyAlignment="1">
      <alignment/>
    </xf>
    <xf numFmtId="0" fontId="24" fillId="34" borderId="121" xfId="0" applyFont="1" applyFill="1" applyBorder="1" applyAlignment="1">
      <alignment horizontal="center"/>
    </xf>
    <xf numFmtId="0" fontId="24" fillId="34" borderId="121" xfId="0" applyFont="1" applyFill="1" applyBorder="1" applyAlignment="1">
      <alignment/>
    </xf>
    <xf numFmtId="0" fontId="12" fillId="34" borderId="109" xfId="0" applyFont="1" applyFill="1" applyBorder="1" applyAlignment="1">
      <alignment/>
    </xf>
    <xf numFmtId="0" fontId="12" fillId="38" borderId="84" xfId="0" applyFont="1" applyFill="1" applyBorder="1" applyAlignment="1">
      <alignment/>
    </xf>
    <xf numFmtId="0" fontId="12" fillId="37" borderId="85" xfId="0" applyFont="1" applyFill="1" applyBorder="1" applyAlignment="1">
      <alignment/>
    </xf>
    <xf numFmtId="0" fontId="14" fillId="0" borderId="0" xfId="0" applyFont="1" applyFill="1" applyAlignment="1">
      <alignment/>
    </xf>
    <xf numFmtId="0" fontId="14" fillId="0" borderId="0" xfId="0" applyFont="1" applyAlignment="1">
      <alignment/>
    </xf>
    <xf numFmtId="0" fontId="14" fillId="0" borderId="12" xfId="0" applyFont="1" applyBorder="1" applyAlignment="1">
      <alignment horizontal="justify" wrapText="1"/>
    </xf>
    <xf numFmtId="0" fontId="14" fillId="0" borderId="78" xfId="0" applyFont="1" applyBorder="1" applyAlignment="1">
      <alignment horizontal="justify" wrapText="1"/>
    </xf>
    <xf numFmtId="0" fontId="14" fillId="0" borderId="59" xfId="0" applyFont="1" applyBorder="1" applyAlignment="1">
      <alignment horizontal="justify" wrapText="1"/>
    </xf>
    <xf numFmtId="0" fontId="14" fillId="0" borderId="58" xfId="0" applyFont="1" applyBorder="1" applyAlignment="1">
      <alignment horizontal="justify" wrapText="1"/>
    </xf>
    <xf numFmtId="0" fontId="18" fillId="0" borderId="0" xfId="0" applyFont="1" applyFill="1" applyBorder="1" applyAlignment="1">
      <alignment horizontal="center" wrapText="1"/>
    </xf>
    <xf numFmtId="0" fontId="14" fillId="0" borderId="0" xfId="0" applyFont="1" applyFill="1" applyBorder="1" applyAlignment="1">
      <alignment horizontal="justify" wrapText="1"/>
    </xf>
    <xf numFmtId="0" fontId="14" fillId="0" borderId="0" xfId="0" applyFont="1" applyFill="1" applyBorder="1" applyAlignment="1">
      <alignment/>
    </xf>
    <xf numFmtId="0" fontId="12" fillId="30" borderId="0" xfId="0" applyFont="1" applyFill="1" applyAlignment="1">
      <alignment wrapText="1"/>
    </xf>
    <xf numFmtId="0" fontId="12" fillId="30" borderId="0" xfId="0" applyFont="1" applyFill="1" applyAlignment="1">
      <alignment/>
    </xf>
    <xf numFmtId="0" fontId="12" fillId="30" borderId="45" xfId="0" applyFont="1" applyFill="1" applyBorder="1" applyAlignment="1">
      <alignment/>
    </xf>
    <xf numFmtId="0" fontId="24" fillId="30" borderId="50" xfId="0" applyFont="1" applyFill="1" applyBorder="1" applyAlignment="1">
      <alignment horizontal="center" vertical="center"/>
    </xf>
    <xf numFmtId="0" fontId="12" fillId="0" borderId="0" xfId="0" applyFont="1" applyAlignment="1">
      <alignment horizontal="right"/>
    </xf>
    <xf numFmtId="0" fontId="10" fillId="33" borderId="0" xfId="0" applyFont="1" applyFill="1" applyAlignment="1">
      <alignment horizontal="right"/>
    </xf>
    <xf numFmtId="0" fontId="12" fillId="0" borderId="122" xfId="0" applyFont="1" applyFill="1" applyBorder="1" applyAlignment="1">
      <alignment/>
    </xf>
    <xf numFmtId="0" fontId="19" fillId="33" borderId="0" xfId="0" applyFont="1" applyFill="1" applyAlignment="1" applyProtection="1">
      <alignment horizontal="left"/>
      <protection/>
    </xf>
    <xf numFmtId="0" fontId="13" fillId="0" borderId="13" xfId="0" applyFont="1" applyBorder="1" applyAlignment="1">
      <alignment horizontal="center" vertical="center" wrapText="1"/>
    </xf>
    <xf numFmtId="0" fontId="19" fillId="0" borderId="11" xfId="0" applyFont="1" applyBorder="1" applyAlignment="1">
      <alignment vertical="center" wrapText="1"/>
    </xf>
    <xf numFmtId="40" fontId="13" fillId="0" borderId="13" xfId="46" applyFont="1" applyBorder="1" applyAlignment="1">
      <alignment/>
    </xf>
    <xf numFmtId="0" fontId="19" fillId="0" borderId="0" xfId="0" applyFont="1" applyAlignment="1">
      <alignment horizontal="center" vertical="center"/>
    </xf>
    <xf numFmtId="40" fontId="17" fillId="34" borderId="123" xfId="46" applyFont="1" applyFill="1" applyBorder="1" applyAlignment="1">
      <alignment/>
    </xf>
    <xf numFmtId="40" fontId="13" fillId="0" borderId="80" xfId="46" applyFont="1" applyBorder="1" applyAlignment="1">
      <alignment/>
    </xf>
    <xf numFmtId="40" fontId="13" fillId="0" borderId="80" xfId="0" applyNumberFormat="1" applyFont="1" applyBorder="1" applyAlignment="1">
      <alignment/>
    </xf>
    <xf numFmtId="0" fontId="110" fillId="0" borderId="0" xfId="0" applyFont="1" applyAlignment="1">
      <alignment/>
    </xf>
    <xf numFmtId="40" fontId="13" fillId="0" borderId="0" xfId="0" applyNumberFormat="1" applyFont="1" applyAlignment="1">
      <alignment/>
    </xf>
    <xf numFmtId="40" fontId="13" fillId="0" borderId="0" xfId="46" applyFont="1" applyBorder="1" applyAlignment="1">
      <alignment/>
    </xf>
    <xf numFmtId="0" fontId="19" fillId="0" borderId="124" xfId="0" applyFont="1" applyBorder="1" applyAlignment="1">
      <alignment horizontal="right"/>
    </xf>
    <xf numFmtId="40" fontId="19" fillId="34" borderId="124" xfId="48" applyNumberFormat="1" applyFont="1" applyFill="1" applyBorder="1" applyAlignment="1">
      <alignment/>
    </xf>
    <xf numFmtId="0" fontId="21" fillId="33" borderId="0" xfId="0" applyFont="1" applyFill="1" applyAlignment="1" applyProtection="1">
      <alignment horizontal="left"/>
      <protection/>
    </xf>
    <xf numFmtId="0" fontId="20" fillId="0" borderId="0" xfId="0" applyFont="1" applyAlignment="1">
      <alignment/>
    </xf>
    <xf numFmtId="0" fontId="20" fillId="0" borderId="13" xfId="0" applyFont="1" applyBorder="1" applyAlignment="1">
      <alignment/>
    </xf>
    <xf numFmtId="0" fontId="21" fillId="0" borderId="11" xfId="0" applyFont="1" applyBorder="1" applyAlignment="1">
      <alignment vertical="center" wrapText="1"/>
    </xf>
    <xf numFmtId="0" fontId="20" fillId="0" borderId="0" xfId="0" applyFont="1" applyAlignment="1">
      <alignment horizontal="justify" vertical="center" wrapText="1"/>
    </xf>
    <xf numFmtId="0" fontId="20" fillId="0" borderId="13" xfId="0" applyFont="1" applyBorder="1" applyAlignment="1">
      <alignment horizontal="justify" vertical="center" wrapText="1"/>
    </xf>
    <xf numFmtId="0" fontId="41" fillId="0" borderId="123" xfId="0" applyFont="1" applyBorder="1" applyAlignment="1">
      <alignment horizontal="right"/>
    </xf>
    <xf numFmtId="0" fontId="41" fillId="0" borderId="0" xfId="0" applyFont="1" applyAlignment="1">
      <alignment horizontal="right"/>
    </xf>
    <xf numFmtId="0" fontId="20" fillId="0" borderId="80" xfId="0" applyFont="1" applyBorder="1" applyAlignment="1">
      <alignment horizontal="justify" vertical="center" wrapText="1"/>
    </xf>
    <xf numFmtId="0" fontId="20" fillId="0" borderId="0" xfId="0" applyFont="1" applyBorder="1" applyAlignment="1">
      <alignment horizontal="justify" vertical="center" wrapText="1"/>
    </xf>
    <xf numFmtId="0" fontId="21" fillId="0" borderId="124" xfId="0" applyFont="1" applyBorder="1" applyAlignment="1">
      <alignment/>
    </xf>
    <xf numFmtId="0" fontId="19" fillId="0" borderId="108" xfId="0" applyFont="1" applyBorder="1" applyAlignment="1">
      <alignment/>
    </xf>
    <xf numFmtId="0" fontId="19" fillId="0" borderId="125" xfId="0" applyFont="1" applyBorder="1" applyAlignment="1" applyProtection="1">
      <alignment horizontal="center"/>
      <protection/>
    </xf>
    <xf numFmtId="0" fontId="19" fillId="0" borderId="126" xfId="0" applyFont="1" applyBorder="1" applyAlignment="1">
      <alignment horizontal="center"/>
    </xf>
    <xf numFmtId="0" fontId="19" fillId="0" borderId="84" xfId="0" applyFont="1" applyBorder="1" applyAlignment="1">
      <alignment/>
    </xf>
    <xf numFmtId="0" fontId="19" fillId="0" borderId="127" xfId="0" applyFont="1" applyBorder="1" applyAlignment="1">
      <alignment horizontal="center"/>
    </xf>
    <xf numFmtId="0" fontId="19" fillId="0" borderId="128" xfId="0" applyFont="1" applyBorder="1" applyAlignment="1" applyProtection="1">
      <alignment horizontal="center"/>
      <protection/>
    </xf>
    <xf numFmtId="0" fontId="13" fillId="0" borderId="129" xfId="0" applyFont="1" applyFill="1" applyBorder="1" applyAlignment="1" applyProtection="1">
      <alignment horizontal="justify" vertical="center" wrapText="1"/>
      <protection/>
    </xf>
    <xf numFmtId="40" fontId="42" fillId="0" borderId="130" xfId="46" applyFont="1" applyBorder="1" applyAlignment="1">
      <alignment/>
    </xf>
    <xf numFmtId="40" fontId="42" fillId="35" borderId="131" xfId="46" applyFont="1" applyFill="1" applyBorder="1" applyAlignment="1">
      <alignment/>
    </xf>
    <xf numFmtId="0" fontId="13" fillId="0" borderId="22" xfId="0" applyFont="1" applyFill="1" applyBorder="1" applyAlignment="1" applyProtection="1">
      <alignment horizontal="justify" vertical="center" wrapText="1"/>
      <protection/>
    </xf>
    <xf numFmtId="40" fontId="42" fillId="0" borderId="20" xfId="46" applyFont="1" applyBorder="1" applyAlignment="1">
      <alignment/>
    </xf>
    <xf numFmtId="40" fontId="42" fillId="35" borderId="38" xfId="46" applyFont="1" applyFill="1" applyBorder="1" applyAlignment="1">
      <alignment/>
    </xf>
    <xf numFmtId="40" fontId="42" fillId="0" borderId="34" xfId="46" applyFont="1" applyBorder="1" applyAlignment="1">
      <alignment/>
    </xf>
    <xf numFmtId="40" fontId="42" fillId="35" borderId="21" xfId="46" applyFont="1" applyFill="1" applyBorder="1" applyAlignment="1">
      <alignment/>
    </xf>
    <xf numFmtId="0" fontId="106" fillId="0" borderId="22" xfId="0" applyFont="1" applyFill="1" applyBorder="1" applyAlignment="1" applyProtection="1">
      <alignment horizontal="justify" vertical="center" wrapText="1"/>
      <protection/>
    </xf>
    <xf numFmtId="0" fontId="13" fillId="0" borderId="22" xfId="0" applyFont="1" applyFill="1" applyBorder="1" applyAlignment="1">
      <alignment horizontal="justify" vertical="center" wrapText="1"/>
    </xf>
    <xf numFmtId="40" fontId="42" fillId="35" borderId="34" xfId="46" applyFont="1" applyFill="1" applyBorder="1" applyAlignment="1">
      <alignment/>
    </xf>
    <xf numFmtId="40" fontId="42" fillId="0" borderId="21" xfId="46" applyFont="1" applyBorder="1" applyAlignment="1">
      <alignment/>
    </xf>
    <xf numFmtId="0" fontId="10" fillId="0" borderId="0" xfId="0" applyFont="1" applyBorder="1" applyAlignment="1">
      <alignment wrapText="1"/>
    </xf>
    <xf numFmtId="0" fontId="19" fillId="0" borderId="0" xfId="0" applyFont="1" applyAlignment="1">
      <alignment horizontal="center" vertical="center" wrapText="1"/>
    </xf>
    <xf numFmtId="0" fontId="13" fillId="0" borderId="22" xfId="0" applyFont="1" applyFill="1" applyBorder="1" applyAlignment="1">
      <alignment horizontal="justify" vertical="center"/>
    </xf>
    <xf numFmtId="40" fontId="42" fillId="0" borderId="34" xfId="46" applyFont="1" applyFill="1" applyBorder="1" applyAlignment="1">
      <alignment/>
    </xf>
    <xf numFmtId="40" fontId="42" fillId="34" borderId="34" xfId="46" applyFont="1" applyFill="1" applyBorder="1" applyAlignment="1">
      <alignment/>
    </xf>
    <xf numFmtId="0" fontId="19" fillId="0" borderId="132" xfId="0" applyFont="1" applyBorder="1" applyAlignment="1">
      <alignment horizontal="right"/>
    </xf>
    <xf numFmtId="40" fontId="36" fillId="34" borderId="133" xfId="46" applyFont="1" applyFill="1" applyBorder="1" applyAlignment="1">
      <alignment/>
    </xf>
    <xf numFmtId="40" fontId="36" fillId="34" borderId="134" xfId="46" applyFont="1" applyFill="1" applyBorder="1" applyAlignment="1">
      <alignment/>
    </xf>
    <xf numFmtId="0" fontId="10" fillId="0" borderId="0" xfId="0" applyFont="1" applyBorder="1" applyAlignment="1">
      <alignment/>
    </xf>
    <xf numFmtId="0" fontId="19" fillId="0" borderId="14" xfId="0" applyFont="1" applyBorder="1" applyAlignment="1">
      <alignment horizontal="right"/>
    </xf>
    <xf numFmtId="40" fontId="36" fillId="34" borderId="16" xfId="46" applyFont="1" applyFill="1" applyBorder="1" applyAlignment="1">
      <alignment/>
    </xf>
    <xf numFmtId="40" fontId="36" fillId="0" borderId="86" xfId="46" applyFont="1" applyFill="1" applyBorder="1" applyAlignment="1">
      <alignment/>
    </xf>
    <xf numFmtId="0" fontId="19" fillId="0" borderId="135" xfId="0" applyFont="1" applyBorder="1" applyAlignment="1" applyProtection="1">
      <alignment horizontal="center"/>
      <protection/>
    </xf>
    <xf numFmtId="0" fontId="19" fillId="0" borderId="36" xfId="0" applyFont="1" applyBorder="1" applyAlignment="1">
      <alignment/>
    </xf>
    <xf numFmtId="0" fontId="19" fillId="0" borderId="136" xfId="0" applyFont="1" applyBorder="1" applyAlignment="1">
      <alignment horizontal="center"/>
    </xf>
    <xf numFmtId="0" fontId="19" fillId="0" borderId="41" xfId="0" applyFont="1" applyBorder="1" applyAlignment="1" applyProtection="1">
      <alignment horizontal="center"/>
      <protection/>
    </xf>
    <xf numFmtId="0" fontId="13" fillId="0" borderId="51" xfId="0" applyFont="1" applyBorder="1" applyAlignment="1" applyProtection="1">
      <alignment horizontal="justify" vertical="center" wrapText="1"/>
      <protection/>
    </xf>
    <xf numFmtId="40" fontId="42" fillId="0" borderId="137" xfId="46" applyFont="1" applyBorder="1" applyAlignment="1">
      <alignment/>
    </xf>
    <xf numFmtId="40" fontId="42" fillId="35" borderId="52" xfId="46" applyFont="1" applyFill="1" applyBorder="1" applyAlignment="1">
      <alignment/>
    </xf>
    <xf numFmtId="0" fontId="13" fillId="0" borderId="54" xfId="0" applyFont="1" applyBorder="1" applyAlignment="1">
      <alignment horizontal="justify" vertical="center" wrapText="1"/>
    </xf>
    <xf numFmtId="40" fontId="42" fillId="35" borderId="138" xfId="46" applyFont="1" applyFill="1" applyBorder="1" applyAlignment="1">
      <alignment/>
    </xf>
    <xf numFmtId="40" fontId="42" fillId="0" borderId="55" xfId="46" applyFont="1" applyBorder="1" applyAlignment="1">
      <alignment/>
    </xf>
    <xf numFmtId="0" fontId="13" fillId="0" borderId="63" xfId="0" applyFont="1" applyBorder="1" applyAlignment="1">
      <alignment horizontal="justify" vertical="center" wrapText="1"/>
    </xf>
    <xf numFmtId="40" fontId="42" fillId="34" borderId="139" xfId="46" applyFont="1" applyFill="1" applyBorder="1" applyAlignment="1">
      <alignment/>
    </xf>
    <xf numFmtId="40" fontId="42" fillId="35" borderId="57" xfId="46" applyFont="1" applyFill="1" applyBorder="1" applyAlignment="1">
      <alignment/>
    </xf>
    <xf numFmtId="0" fontId="19" fillId="0" borderId="50" xfId="0" applyFont="1" applyBorder="1" applyAlignment="1">
      <alignment horizontal="right"/>
    </xf>
    <xf numFmtId="40" fontId="36" fillId="34" borderId="87" xfId="46" applyFont="1" applyFill="1" applyBorder="1" applyAlignment="1">
      <alignment/>
    </xf>
    <xf numFmtId="40" fontId="36" fillId="35" borderId="88" xfId="46" applyFont="1" applyFill="1" applyBorder="1" applyAlignment="1">
      <alignment/>
    </xf>
    <xf numFmtId="0" fontId="14" fillId="0" borderId="0" xfId="0" applyFont="1" applyFill="1" applyAlignment="1">
      <alignment horizontal="justify"/>
    </xf>
    <xf numFmtId="0" fontId="18" fillId="0" borderId="45" xfId="0" applyFont="1" applyFill="1" applyBorder="1" applyAlignment="1">
      <alignment horizontal="center" vertical="center" wrapText="1"/>
    </xf>
    <xf numFmtId="0" fontId="12" fillId="0" borderId="80" xfId="0" applyFont="1" applyBorder="1" applyAlignment="1">
      <alignment horizontal="center"/>
    </xf>
    <xf numFmtId="0" fontId="10" fillId="0" borderId="0" xfId="0" applyFont="1" applyBorder="1" applyAlignment="1">
      <alignment horizontal="center"/>
    </xf>
    <xf numFmtId="0" fontId="12" fillId="0" borderId="13" xfId="0" applyFont="1" applyBorder="1" applyAlignment="1">
      <alignment horizontal="center"/>
    </xf>
    <xf numFmtId="0" fontId="11" fillId="0" borderId="47" xfId="0" applyFont="1" applyBorder="1" applyAlignment="1">
      <alignment horizontal="center"/>
    </xf>
    <xf numFmtId="0" fontId="11" fillId="0" borderId="13" xfId="0" applyFont="1" applyBorder="1" applyAlignment="1">
      <alignment horizontal="center"/>
    </xf>
    <xf numFmtId="0" fontId="11" fillId="0" borderId="59" xfId="0" applyFont="1" applyBorder="1" applyAlignment="1">
      <alignment horizontal="center"/>
    </xf>
    <xf numFmtId="0" fontId="13" fillId="0" borderId="11" xfId="0" applyFont="1" applyBorder="1" applyAlignment="1">
      <alignment/>
    </xf>
    <xf numFmtId="0" fontId="13" fillId="0" borderId="12" xfId="0" applyFont="1" applyBorder="1" applyAlignment="1">
      <alignment/>
    </xf>
    <xf numFmtId="0" fontId="12" fillId="0" borderId="46" xfId="0" applyFont="1" applyBorder="1" applyAlignment="1">
      <alignment horizontal="center" vertical="center"/>
    </xf>
    <xf numFmtId="0" fontId="12" fillId="0" borderId="48" xfId="0" applyFont="1" applyBorder="1" applyAlignment="1">
      <alignment horizontal="center" vertical="center"/>
    </xf>
    <xf numFmtId="40" fontId="20" fillId="0" borderId="45" xfId="48" applyNumberFormat="1" applyFont="1" applyBorder="1" applyAlignment="1">
      <alignment horizontal="center" vertical="center"/>
    </xf>
    <xf numFmtId="40" fontId="20" fillId="0" borderId="50" xfId="48" applyNumberFormat="1" applyFont="1" applyBorder="1" applyAlignment="1">
      <alignment horizontal="center" vertical="center"/>
    </xf>
    <xf numFmtId="40" fontId="20" fillId="0" borderId="58" xfId="48" applyNumberFormat="1" applyFont="1" applyBorder="1" applyAlignment="1">
      <alignment horizontal="center" vertical="center"/>
    </xf>
    <xf numFmtId="0" fontId="24" fillId="0" borderId="50" xfId="0" applyFont="1" applyBorder="1" applyAlignment="1">
      <alignment horizontal="center" vertical="center" wrapText="1"/>
    </xf>
    <xf numFmtId="0" fontId="24" fillId="0" borderId="58" xfId="0" applyFont="1" applyBorder="1" applyAlignment="1">
      <alignment horizontal="center" vertical="center" wrapText="1"/>
    </xf>
    <xf numFmtId="0" fontId="22" fillId="0" borderId="50" xfId="0" applyFont="1" applyBorder="1" applyAlignment="1">
      <alignment horizontal="left" vertical="center" wrapText="1"/>
    </xf>
    <xf numFmtId="0" fontId="22" fillId="0" borderId="80" xfId="0" applyFont="1" applyBorder="1" applyAlignment="1">
      <alignment horizontal="left" vertical="center" wrapText="1"/>
    </xf>
    <xf numFmtId="0" fontId="22" fillId="0" borderId="58" xfId="0" applyFont="1" applyBorder="1" applyAlignment="1">
      <alignment horizontal="left" vertical="center" wrapText="1"/>
    </xf>
    <xf numFmtId="0" fontId="12" fillId="0" borderId="49" xfId="0" applyFont="1" applyBorder="1" applyAlignment="1">
      <alignment horizontal="justify" vertical="center" wrapText="1"/>
    </xf>
    <xf numFmtId="0" fontId="12" fillId="0" borderId="0" xfId="0" applyFont="1" applyBorder="1" applyAlignment="1">
      <alignment horizontal="justify" vertical="center" wrapText="1"/>
    </xf>
    <xf numFmtId="0" fontId="13" fillId="0" borderId="0" xfId="0" applyFont="1" applyAlignment="1">
      <alignment horizontal="justify" wrapText="1"/>
    </xf>
    <xf numFmtId="0" fontId="19" fillId="0" borderId="13" xfId="0" applyFont="1" applyBorder="1" applyAlignment="1" applyProtection="1">
      <alignment horizontal="left" vertical="center" wrapText="1"/>
      <protection/>
    </xf>
    <xf numFmtId="40" fontId="19" fillId="34" borderId="50" xfId="46" applyFont="1" applyFill="1" applyBorder="1" applyAlignment="1">
      <alignment/>
    </xf>
    <xf numFmtId="40" fontId="19" fillId="34" borderId="58" xfId="46" applyFont="1" applyFill="1" applyBorder="1" applyAlignment="1">
      <alignment/>
    </xf>
    <xf numFmtId="40" fontId="20" fillId="0" borderId="63" xfId="48" applyNumberFormat="1" applyFont="1" applyFill="1" applyBorder="1" applyAlignment="1">
      <alignment horizontal="right" vertical="center"/>
    </xf>
    <xf numFmtId="40" fontId="20" fillId="0" borderId="89" xfId="48" applyNumberFormat="1" applyFont="1" applyFill="1" applyBorder="1" applyAlignment="1">
      <alignment horizontal="right" vertical="center"/>
    </xf>
    <xf numFmtId="40" fontId="20" fillId="0" borderId="54" xfId="48" applyNumberFormat="1" applyFont="1" applyFill="1" applyBorder="1" applyAlignment="1">
      <alignment horizontal="right" vertical="center"/>
    </xf>
    <xf numFmtId="40" fontId="20" fillId="0" borderId="103" xfId="48" applyNumberFormat="1" applyFont="1" applyFill="1" applyBorder="1" applyAlignment="1">
      <alignment horizontal="right" vertical="center"/>
    </xf>
    <xf numFmtId="0" fontId="24" fillId="0" borderId="49" xfId="0" applyFont="1" applyFill="1" applyBorder="1" applyAlignment="1">
      <alignment horizontal="center" vertical="center" wrapText="1"/>
    </xf>
    <xf numFmtId="0" fontId="13" fillId="0" borderId="50" xfId="0" applyFont="1" applyBorder="1" applyAlignment="1" applyProtection="1">
      <alignment horizontal="left" wrapText="1"/>
      <protection/>
    </xf>
    <xf numFmtId="0" fontId="12" fillId="0" borderId="58" xfId="0" applyFont="1" applyBorder="1" applyAlignment="1">
      <alignment wrapText="1"/>
    </xf>
    <xf numFmtId="0" fontId="13" fillId="0" borderId="0" xfId="0" applyFont="1" applyBorder="1" applyAlignment="1">
      <alignment wrapText="1"/>
    </xf>
    <xf numFmtId="0" fontId="12" fillId="0" borderId="0" xfId="0" applyFont="1" applyAlignment="1">
      <alignment/>
    </xf>
    <xf numFmtId="0" fontId="13" fillId="0" borderId="50" xfId="0" applyFont="1" applyBorder="1" applyAlignment="1">
      <alignment wrapText="1"/>
    </xf>
    <xf numFmtId="0" fontId="12" fillId="0" borderId="58" xfId="0" applyFont="1" applyBorder="1" applyAlignment="1">
      <alignment/>
    </xf>
    <xf numFmtId="0" fontId="13" fillId="0" borderId="0" xfId="0" applyFont="1" applyBorder="1" applyAlignment="1">
      <alignment horizontal="left" wrapText="1"/>
    </xf>
    <xf numFmtId="0" fontId="13" fillId="37" borderId="45" xfId="0" applyFont="1" applyFill="1" applyBorder="1" applyAlignment="1">
      <alignment vertical="center"/>
    </xf>
    <xf numFmtId="40" fontId="20" fillId="0" borderId="51" xfId="48" applyNumberFormat="1" applyFont="1" applyFill="1" applyBorder="1" applyAlignment="1">
      <alignment horizontal="right" vertical="center"/>
    </xf>
    <xf numFmtId="40" fontId="20" fillId="0" borderId="119" xfId="48" applyNumberFormat="1" applyFont="1" applyFill="1" applyBorder="1" applyAlignment="1">
      <alignment horizontal="right" vertical="center"/>
    </xf>
    <xf numFmtId="0" fontId="20" fillId="37" borderId="11" xfId="0" applyFont="1" applyFill="1" applyBorder="1" applyAlignment="1">
      <alignment horizontal="justify" vertical="center" wrapText="1"/>
    </xf>
    <xf numFmtId="0" fontId="20" fillId="37" borderId="13" xfId="0" applyFont="1" applyFill="1" applyBorder="1" applyAlignment="1">
      <alignment horizontal="justify" vertical="center" wrapText="1"/>
    </xf>
    <xf numFmtId="0" fontId="20" fillId="37" borderId="0" xfId="0" applyFont="1" applyFill="1" applyBorder="1" applyAlignment="1">
      <alignment horizontal="center" vertical="center"/>
    </xf>
    <xf numFmtId="0" fontId="12" fillId="37" borderId="50" xfId="0" applyFont="1" applyFill="1" applyBorder="1" applyAlignment="1">
      <alignment/>
    </xf>
    <xf numFmtId="0" fontId="12" fillId="37" borderId="58" xfId="0" applyFont="1" applyFill="1" applyBorder="1" applyAlignment="1">
      <alignment/>
    </xf>
    <xf numFmtId="10" fontId="13" fillId="34" borderId="77" xfId="53" applyNumberFormat="1" applyFont="1" applyFill="1" applyBorder="1" applyAlignment="1">
      <alignment horizontal="right" vertical="center"/>
    </xf>
    <xf numFmtId="10" fontId="13" fillId="34" borderId="48" xfId="53" applyNumberFormat="1" applyFont="1" applyFill="1" applyBorder="1" applyAlignment="1">
      <alignment horizontal="right" vertical="center"/>
    </xf>
    <xf numFmtId="0" fontId="20" fillId="37" borderId="77" xfId="0" applyFont="1" applyFill="1" applyBorder="1" applyAlignment="1">
      <alignment horizontal="center" vertical="center"/>
    </xf>
    <xf numFmtId="0" fontId="20" fillId="37" borderId="48" xfId="0" applyFont="1" applyFill="1" applyBorder="1" applyAlignment="1">
      <alignment horizontal="center" vertical="center"/>
    </xf>
    <xf numFmtId="0" fontId="20" fillId="37" borderId="46" xfId="0" applyFont="1" applyFill="1" applyBorder="1" applyAlignment="1">
      <alignment horizontal="center" vertical="center"/>
    </xf>
    <xf numFmtId="0" fontId="12" fillId="37" borderId="77" xfId="0" applyFont="1" applyFill="1" applyBorder="1" applyAlignment="1">
      <alignment/>
    </xf>
    <xf numFmtId="0" fontId="12" fillId="37" borderId="48" xfId="0" applyFont="1" applyFill="1" applyBorder="1" applyAlignment="1">
      <alignment/>
    </xf>
    <xf numFmtId="0" fontId="20" fillId="37" borderId="10" xfId="0" applyFont="1" applyFill="1" applyBorder="1" applyAlignment="1">
      <alignment horizontal="center" vertical="center"/>
    </xf>
    <xf numFmtId="0" fontId="20" fillId="37" borderId="49" xfId="0" applyFont="1" applyFill="1" applyBorder="1" applyAlignment="1">
      <alignment horizontal="center" vertical="center"/>
    </xf>
    <xf numFmtId="0" fontId="20" fillId="37" borderId="47" xfId="0" applyFont="1" applyFill="1" applyBorder="1" applyAlignment="1">
      <alignment horizontal="center" vertical="center"/>
    </xf>
    <xf numFmtId="0" fontId="12" fillId="0" borderId="0" xfId="0" applyFont="1" applyAlignment="1">
      <alignment vertical="center" wrapText="1"/>
    </xf>
    <xf numFmtId="0" fontId="24" fillId="0" borderId="50" xfId="0" applyFont="1" applyBorder="1" applyAlignment="1">
      <alignment vertical="center" wrapText="1"/>
    </xf>
    <xf numFmtId="0" fontId="12" fillId="0" borderId="80" xfId="0" applyFont="1" applyBorder="1" applyAlignment="1">
      <alignment vertical="center" wrapText="1"/>
    </xf>
    <xf numFmtId="0" fontId="12" fillId="0" borderId="63" xfId="0" applyFont="1" applyBorder="1" applyAlignment="1">
      <alignment horizontal="justify" vertical="center" wrapText="1"/>
    </xf>
    <xf numFmtId="0" fontId="12" fillId="0" borderId="117" xfId="0" applyFont="1" applyBorder="1" applyAlignment="1">
      <alignment horizontal="justify" vertical="center" wrapText="1"/>
    </xf>
    <xf numFmtId="0" fontId="12" fillId="0" borderId="89" xfId="0" applyFont="1" applyBorder="1" applyAlignment="1">
      <alignment horizontal="justify" vertical="center" wrapText="1"/>
    </xf>
    <xf numFmtId="0" fontId="12" fillId="0" borderId="51" xfId="0" applyFont="1" applyBorder="1" applyAlignment="1">
      <alignment horizontal="left" vertical="center" wrapText="1"/>
    </xf>
    <xf numFmtId="0" fontId="12" fillId="0" borderId="118" xfId="0" applyFont="1" applyBorder="1" applyAlignment="1">
      <alignment horizontal="left" vertical="center" wrapText="1"/>
    </xf>
    <xf numFmtId="0" fontId="12" fillId="0" borderId="119" xfId="0" applyFont="1" applyBorder="1" applyAlignment="1">
      <alignment horizontal="left" vertical="center" wrapText="1"/>
    </xf>
    <xf numFmtId="0" fontId="11" fillId="0" borderId="46" xfId="0" applyFont="1" applyBorder="1" applyAlignment="1">
      <alignment horizontal="center" vertical="center" wrapText="1"/>
    </xf>
    <xf numFmtId="0" fontId="12" fillId="0" borderId="48" xfId="0" applyFont="1" applyBorder="1" applyAlignment="1">
      <alignment horizontal="center" wrapText="1"/>
    </xf>
    <xf numFmtId="0" fontId="12" fillId="0" borderId="0" xfId="0" applyFont="1" applyAlignment="1">
      <alignment horizontal="justify" vertical="top" wrapText="1"/>
    </xf>
    <xf numFmtId="0" fontId="12" fillId="0" borderId="0" xfId="0" applyFont="1" applyAlignment="1">
      <alignment horizontal="justify" vertical="center" wrapText="1"/>
    </xf>
    <xf numFmtId="0" fontId="35" fillId="0" borderId="0" xfId="0" applyFont="1" applyAlignment="1">
      <alignment horizontal="justify" vertical="center" wrapText="1"/>
    </xf>
    <xf numFmtId="49" fontId="12" fillId="0" borderId="0" xfId="0" applyNumberFormat="1" applyFont="1" applyAlignment="1">
      <alignment horizontal="justify" vertical="center" wrapText="1"/>
    </xf>
    <xf numFmtId="0" fontId="19" fillId="0" borderId="0" xfId="0" applyFont="1" applyAlignment="1">
      <alignment horizontal="center"/>
    </xf>
    <xf numFmtId="0" fontId="19" fillId="0" borderId="0" xfId="0" applyFont="1" applyBorder="1" applyAlignment="1">
      <alignment horizontal="center"/>
    </xf>
    <xf numFmtId="40" fontId="13" fillId="0" borderId="0" xfId="48" applyNumberFormat="1" applyFont="1" applyBorder="1" applyAlignment="1">
      <alignment/>
    </xf>
    <xf numFmtId="0" fontId="18" fillId="30" borderId="121" xfId="0" applyFont="1" applyFill="1" applyBorder="1" applyAlignment="1">
      <alignment horizontal="left" vertical="center" wrapText="1"/>
    </xf>
    <xf numFmtId="0" fontId="18" fillId="30" borderId="122" xfId="0" applyFont="1" applyFill="1" applyBorder="1" applyAlignment="1">
      <alignment horizontal="left" vertical="center" wrapText="1"/>
    </xf>
    <xf numFmtId="0" fontId="24" fillId="0" borderId="0" xfId="0" applyFont="1" applyAlignment="1">
      <alignment horizontal="left" vertical="center" wrapText="1" indent="1"/>
    </xf>
    <xf numFmtId="0" fontId="12" fillId="0" borderId="0" xfId="0" applyFont="1" applyAlignment="1">
      <alignment horizontal="left" vertical="center" wrapText="1" indent="1"/>
    </xf>
    <xf numFmtId="0" fontId="12" fillId="0" borderId="11" xfId="0" applyFont="1" applyBorder="1" applyAlignment="1">
      <alignment horizontal="left" vertical="center" wrapText="1" indent="1"/>
    </xf>
    <xf numFmtId="0" fontId="19" fillId="0" borderId="10" xfId="50" applyFont="1" applyBorder="1" applyAlignment="1">
      <alignment horizontal="center"/>
      <protection/>
    </xf>
    <xf numFmtId="0" fontId="19" fillId="0" borderId="12" xfId="50" applyFont="1" applyBorder="1" applyAlignment="1">
      <alignment horizontal="center"/>
      <protection/>
    </xf>
    <xf numFmtId="0" fontId="12" fillId="0" borderId="49" xfId="50" applyFont="1" applyBorder="1" applyAlignment="1">
      <alignment horizontal="center"/>
      <protection/>
    </xf>
    <xf numFmtId="0" fontId="12" fillId="0" borderId="78" xfId="50" applyFont="1" applyBorder="1" applyAlignment="1">
      <alignment horizontal="center"/>
      <protection/>
    </xf>
    <xf numFmtId="0" fontId="12" fillId="0" borderId="46" xfId="50" applyFont="1" applyBorder="1" applyAlignment="1">
      <alignment horizontal="center" vertical="center" wrapText="1"/>
      <protection/>
    </xf>
    <xf numFmtId="0" fontId="12" fillId="0" borderId="77" xfId="50" applyFont="1" applyBorder="1" applyAlignment="1">
      <alignment horizontal="center" vertical="center" wrapText="1"/>
      <protection/>
    </xf>
    <xf numFmtId="0" fontId="12" fillId="0" borderId="48" xfId="50" applyFont="1" applyBorder="1" applyAlignment="1">
      <alignment horizontal="center" vertical="center" wrapText="1"/>
      <protection/>
    </xf>
    <xf numFmtId="0" fontId="12" fillId="0" borderId="46" xfId="50" applyFont="1" applyBorder="1" applyAlignment="1">
      <alignment horizontal="left" vertical="center" wrapText="1" indent="1"/>
      <protection/>
    </xf>
    <xf numFmtId="0" fontId="12" fillId="0" borderId="77" xfId="50" applyFont="1" applyBorder="1" applyAlignment="1">
      <alignment horizontal="left" vertical="center" wrapText="1" indent="1"/>
      <protection/>
    </xf>
    <xf numFmtId="0" fontId="12" fillId="0" borderId="48" xfId="50" applyFont="1" applyBorder="1" applyAlignment="1">
      <alignment horizontal="left" vertical="center" wrapText="1" indent="1"/>
      <protection/>
    </xf>
    <xf numFmtId="0" fontId="10" fillId="0" borderId="0" xfId="0" applyFont="1" applyFill="1" applyBorder="1" applyAlignment="1">
      <alignment horizontal="center"/>
    </xf>
    <xf numFmtId="0" fontId="24" fillId="33" borderId="14" xfId="0" applyFont="1" applyFill="1" applyBorder="1" applyAlignment="1">
      <alignment horizontal="center" vertical="center" wrapText="1"/>
    </xf>
    <xf numFmtId="0" fontId="24" fillId="33" borderId="86" xfId="0" applyFont="1" applyFill="1" applyBorder="1" applyAlignment="1">
      <alignment horizontal="center" vertical="center" wrapText="1"/>
    </xf>
    <xf numFmtId="0" fontId="19" fillId="0" borderId="140" xfId="0" applyFont="1" applyFill="1" applyBorder="1" applyAlignment="1">
      <alignment horizontal="center"/>
    </xf>
    <xf numFmtId="0" fontId="19" fillId="0" borderId="82" xfId="0" applyFont="1" applyFill="1" applyBorder="1" applyAlignment="1">
      <alignment horizontal="center"/>
    </xf>
    <xf numFmtId="0" fontId="10" fillId="33" borderId="14" xfId="0" applyFont="1" applyFill="1" applyBorder="1" applyAlignment="1">
      <alignment horizontal="center" wrapText="1"/>
    </xf>
    <xf numFmtId="0" fontId="10" fillId="33" borderId="141" xfId="0" applyFont="1" applyFill="1" applyBorder="1" applyAlignment="1">
      <alignment horizontal="center" wrapText="1"/>
    </xf>
    <xf numFmtId="0" fontId="10" fillId="33" borderId="86" xfId="0" applyFont="1" applyFill="1" applyBorder="1" applyAlignment="1">
      <alignment horizontal="center" wrapText="1"/>
    </xf>
    <xf numFmtId="0" fontId="19" fillId="0" borderId="108" xfId="0" applyFont="1" applyFill="1" applyBorder="1" applyAlignment="1">
      <alignment horizontal="center" wrapText="1"/>
    </xf>
    <xf numFmtId="0" fontId="19" fillId="0" borderId="35" xfId="0" applyFont="1" applyFill="1" applyBorder="1" applyAlignment="1">
      <alignment horizontal="center" wrapText="1"/>
    </xf>
    <xf numFmtId="0" fontId="19" fillId="0" borderId="142" xfId="0" applyFont="1" applyFill="1" applyBorder="1" applyAlignment="1">
      <alignment horizontal="center"/>
    </xf>
    <xf numFmtId="0" fontId="19" fillId="37" borderId="11" xfId="0" applyFont="1" applyFill="1" applyBorder="1" applyAlignment="1" applyProtection="1">
      <alignment horizontal="center" vertical="center" wrapText="1"/>
      <protection/>
    </xf>
    <xf numFmtId="0" fontId="12" fillId="37" borderId="13" xfId="0" applyFont="1" applyFill="1" applyBorder="1" applyAlignment="1">
      <alignment horizontal="center" vertical="center" wrapText="1"/>
    </xf>
    <xf numFmtId="0" fontId="24" fillId="37" borderId="13" xfId="0" applyFont="1" applyFill="1" applyBorder="1" applyAlignment="1">
      <alignment horizontal="center" vertical="center" wrapText="1"/>
    </xf>
    <xf numFmtId="0" fontId="13" fillId="37" borderId="10" xfId="0" applyFont="1" applyFill="1" applyBorder="1" applyAlignment="1">
      <alignment vertical="center" wrapText="1"/>
    </xf>
    <xf numFmtId="0" fontId="13" fillId="37" borderId="49" xfId="0" applyFont="1" applyFill="1" applyBorder="1" applyAlignment="1">
      <alignment vertical="center" wrapText="1"/>
    </xf>
    <xf numFmtId="0" fontId="13" fillId="37" borderId="47" xfId="0" applyFont="1" applyFill="1" applyBorder="1" applyAlignment="1">
      <alignment vertical="center" wrapText="1"/>
    </xf>
    <xf numFmtId="0" fontId="24" fillId="37" borderId="122" xfId="0" applyFont="1" applyFill="1" applyBorder="1" applyAlignment="1">
      <alignment horizontal="center" wrapText="1"/>
    </xf>
    <xf numFmtId="0" fontId="18" fillId="0" borderId="46" xfId="0" applyFont="1" applyFill="1" applyBorder="1" applyAlignment="1">
      <alignment horizontal="center" vertical="center" wrapText="1"/>
    </xf>
    <xf numFmtId="0" fontId="18" fillId="0" borderId="7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36" borderId="143" xfId="0" applyFont="1" applyFill="1" applyBorder="1" applyAlignment="1">
      <alignment horizontal="center" wrapText="1"/>
    </xf>
    <xf numFmtId="0" fontId="18" fillId="36" borderId="0" xfId="0" applyFont="1" applyFill="1" applyBorder="1" applyAlignment="1">
      <alignment horizontal="center" wrapText="1"/>
    </xf>
    <xf numFmtId="40" fontId="13" fillId="37" borderId="49" xfId="46" applyFont="1" applyFill="1" applyBorder="1" applyAlignment="1">
      <alignment horizontal="center" wrapText="1"/>
    </xf>
    <xf numFmtId="40" fontId="84" fillId="37" borderId="77" xfId="46" applyFont="1" applyFill="1" applyBorder="1" applyAlignment="1">
      <alignment horizontal="center" wrapText="1"/>
    </xf>
    <xf numFmtId="0" fontId="12" fillId="0" borderId="122" xfId="0" applyFont="1" applyFill="1" applyBorder="1" applyAlignment="1" quotePrefix="1">
      <alignment/>
    </xf>
    <xf numFmtId="0" fontId="12" fillId="0" borderId="0" xfId="0" applyFont="1" applyFill="1" applyAlignment="1" quotePrefix="1">
      <alignment/>
    </xf>
    <xf numFmtId="40" fontId="11" fillId="1" borderId="144" xfId="48" applyNumberFormat="1" applyFont="1" applyFill="1" applyBorder="1" applyAlignment="1">
      <alignment horizontal="center" vertical="center" wrapText="1"/>
    </xf>
    <xf numFmtId="40" fontId="11" fillId="0" borderId="145" xfId="48" applyNumberFormat="1" applyFont="1" applyBorder="1" applyAlignment="1">
      <alignment horizontal="center"/>
    </xf>
    <xf numFmtId="205" fontId="12" fillId="0" borderId="45" xfId="0" applyNumberFormat="1" applyFont="1" applyFill="1" applyBorder="1" applyAlignment="1">
      <alignment/>
    </xf>
    <xf numFmtId="205" fontId="12" fillId="0" borderId="75" xfId="0" applyNumberFormat="1" applyFont="1" applyFill="1" applyBorder="1" applyAlignment="1">
      <alignmen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Cartel2" xfId="47"/>
    <cellStyle name="Comma [0]" xfId="48"/>
    <cellStyle name="Neutrale" xfId="49"/>
    <cellStyle name="Normale_margine glob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Cartel2"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xdr:row>
      <xdr:rowOff>190500</xdr:rowOff>
    </xdr:from>
    <xdr:to>
      <xdr:col>4</xdr:col>
      <xdr:colOff>371475</xdr:colOff>
      <xdr:row>2</xdr:row>
      <xdr:rowOff>390525</xdr:rowOff>
    </xdr:to>
    <xdr:sp>
      <xdr:nvSpPr>
        <xdr:cNvPr id="1" name="Rectangle 1"/>
        <xdr:cNvSpPr>
          <a:spLocks/>
        </xdr:cNvSpPr>
      </xdr:nvSpPr>
      <xdr:spPr>
        <a:xfrm>
          <a:off x="4953000" y="942975"/>
          <a:ext cx="2190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1133475</xdr:colOff>
      <xdr:row>1</xdr:row>
      <xdr:rowOff>457200</xdr:rowOff>
    </xdr:from>
    <xdr:to>
      <xdr:col>7</xdr:col>
      <xdr:colOff>28575</xdr:colOff>
      <xdr:row>1</xdr:row>
      <xdr:rowOff>457200</xdr:rowOff>
    </xdr:to>
    <xdr:sp>
      <xdr:nvSpPr>
        <xdr:cNvPr id="2" name="Line 2"/>
        <xdr:cNvSpPr>
          <a:spLocks/>
        </xdr:cNvSpPr>
      </xdr:nvSpPr>
      <xdr:spPr>
        <a:xfrm>
          <a:off x="1133475" y="742950"/>
          <a:ext cx="53244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152400</xdr:colOff>
      <xdr:row>3</xdr:row>
      <xdr:rowOff>190500</xdr:rowOff>
    </xdr:from>
    <xdr:to>
      <xdr:col>4</xdr:col>
      <xdr:colOff>371475</xdr:colOff>
      <xdr:row>3</xdr:row>
      <xdr:rowOff>390525</xdr:rowOff>
    </xdr:to>
    <xdr:sp>
      <xdr:nvSpPr>
        <xdr:cNvPr id="3" name="Rectangle 7"/>
        <xdr:cNvSpPr>
          <a:spLocks/>
        </xdr:cNvSpPr>
      </xdr:nvSpPr>
      <xdr:spPr>
        <a:xfrm>
          <a:off x="4953000" y="1343025"/>
          <a:ext cx="2190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104775</xdr:colOff>
      <xdr:row>3</xdr:row>
      <xdr:rowOff>190500</xdr:rowOff>
    </xdr:from>
    <xdr:to>
      <xdr:col>6</xdr:col>
      <xdr:colOff>323850</xdr:colOff>
      <xdr:row>3</xdr:row>
      <xdr:rowOff>390525</xdr:rowOff>
    </xdr:to>
    <xdr:sp>
      <xdr:nvSpPr>
        <xdr:cNvPr id="4" name="Rectangle 8"/>
        <xdr:cNvSpPr>
          <a:spLocks/>
        </xdr:cNvSpPr>
      </xdr:nvSpPr>
      <xdr:spPr>
        <a:xfrm>
          <a:off x="6038850" y="1343025"/>
          <a:ext cx="21907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X</a:t>
          </a:r>
        </a:p>
      </xdr:txBody>
    </xdr:sp>
    <xdr:clientData/>
  </xdr:twoCellAnchor>
  <xdr:twoCellAnchor>
    <xdr:from>
      <xdr:col>6</xdr:col>
      <xdr:colOff>104775</xdr:colOff>
      <xdr:row>2</xdr:row>
      <xdr:rowOff>190500</xdr:rowOff>
    </xdr:from>
    <xdr:to>
      <xdr:col>6</xdr:col>
      <xdr:colOff>323850</xdr:colOff>
      <xdr:row>2</xdr:row>
      <xdr:rowOff>390525</xdr:rowOff>
    </xdr:to>
    <xdr:sp>
      <xdr:nvSpPr>
        <xdr:cNvPr id="5" name="Rectangle 9"/>
        <xdr:cNvSpPr>
          <a:spLocks/>
        </xdr:cNvSpPr>
      </xdr:nvSpPr>
      <xdr:spPr>
        <a:xfrm>
          <a:off x="6038850" y="942975"/>
          <a:ext cx="2190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47625</xdr:colOff>
      <xdr:row>11</xdr:row>
      <xdr:rowOff>0</xdr:rowOff>
    </xdr:from>
    <xdr:to>
      <xdr:col>6</xdr:col>
      <xdr:colOff>314325</xdr:colOff>
      <xdr:row>11</xdr:row>
      <xdr:rowOff>247650</xdr:rowOff>
    </xdr:to>
    <xdr:sp>
      <xdr:nvSpPr>
        <xdr:cNvPr id="6" name="Rectangle 11"/>
        <xdr:cNvSpPr>
          <a:spLocks/>
        </xdr:cNvSpPr>
      </xdr:nvSpPr>
      <xdr:spPr>
        <a:xfrm>
          <a:off x="5981700" y="322897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314325</xdr:colOff>
      <xdr:row>11</xdr:row>
      <xdr:rowOff>19050</xdr:rowOff>
    </xdr:from>
    <xdr:to>
      <xdr:col>1</xdr:col>
      <xdr:colOff>581025</xdr:colOff>
      <xdr:row>12</xdr:row>
      <xdr:rowOff>9525</xdr:rowOff>
    </xdr:to>
    <xdr:sp>
      <xdr:nvSpPr>
        <xdr:cNvPr id="7" name="Rectangle 13"/>
        <xdr:cNvSpPr>
          <a:spLocks/>
        </xdr:cNvSpPr>
      </xdr:nvSpPr>
      <xdr:spPr>
        <a:xfrm>
          <a:off x="2114550" y="324802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1</xdr:col>
      <xdr:colOff>304800</xdr:colOff>
      <xdr:row>28</xdr:row>
      <xdr:rowOff>28575</xdr:rowOff>
    </xdr:from>
    <xdr:to>
      <xdr:col>1</xdr:col>
      <xdr:colOff>581025</xdr:colOff>
      <xdr:row>29</xdr:row>
      <xdr:rowOff>95250</xdr:rowOff>
    </xdr:to>
    <xdr:pic>
      <xdr:nvPicPr>
        <xdr:cNvPr id="8" name="Immagine 1"/>
        <xdr:cNvPicPr preferRelativeResize="1">
          <a:picLocks noChangeAspect="1"/>
        </xdr:cNvPicPr>
      </xdr:nvPicPr>
      <xdr:blipFill>
        <a:blip r:embed="rId1"/>
        <a:stretch>
          <a:fillRect/>
        </a:stretch>
      </xdr:blipFill>
      <xdr:spPr>
        <a:xfrm>
          <a:off x="2105025" y="6762750"/>
          <a:ext cx="276225" cy="257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57150</xdr:rowOff>
    </xdr:from>
    <xdr:to>
      <xdr:col>9</xdr:col>
      <xdr:colOff>923925</xdr:colOff>
      <xdr:row>28</xdr:row>
      <xdr:rowOff>123825</xdr:rowOff>
    </xdr:to>
    <xdr:sp>
      <xdr:nvSpPr>
        <xdr:cNvPr id="1" name="Testo 1"/>
        <xdr:cNvSpPr txBox="1">
          <a:spLocks noChangeArrowheads="1"/>
        </xdr:cNvSpPr>
      </xdr:nvSpPr>
      <xdr:spPr>
        <a:xfrm>
          <a:off x="9525" y="4362450"/>
          <a:ext cx="10648950" cy="20097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Rientrano nel regime di applicazione del margine le cessioni di </a:t>
          </a:r>
          <a:r>
            <a:rPr lang="en-US" cap="none" sz="1200" b="1" i="0" u="none" baseline="0">
              <a:solidFill>
                <a:srgbClr val="000000"/>
              </a:solidFill>
              <a:latin typeface="Times New Roman"/>
              <a:ea typeface="Times New Roman"/>
              <a:cs typeface="Times New Roman"/>
            </a:rPr>
            <a:t>beni mobili usati</a:t>
          </a:r>
          <a:r>
            <a:rPr lang="en-US" cap="none" sz="1200" b="0" i="0" u="none" baseline="0">
              <a:solidFill>
                <a:srgbClr val="000000"/>
              </a:solidFill>
              <a:latin typeface="Times New Roman"/>
              <a:ea typeface="Times New Roman"/>
              <a:cs typeface="Times New Roman"/>
            </a:rPr>
            <a:t> e oggetti d'arte e di antiquariato - indipendentemente dalla data di acquisto - qualora tali beni :
</a:t>
          </a:r>
          <a:r>
            <a:rPr lang="en-US" cap="none" sz="1200" b="0" i="0" u="none" baseline="0">
              <a:solidFill>
                <a:srgbClr val="000000"/>
              </a:solidFill>
              <a:latin typeface="Times New Roman"/>
              <a:ea typeface="Times New Roman"/>
              <a:cs typeface="Times New Roman"/>
            </a:rPr>
            <a:t>a) siano stati acquistati da privati;
</a:t>
          </a:r>
          <a:r>
            <a:rPr lang="en-US" cap="none" sz="1200" b="0" i="0" u="none" baseline="0">
              <a:solidFill>
                <a:srgbClr val="000000"/>
              </a:solidFill>
              <a:latin typeface="Times New Roman"/>
              <a:ea typeface="Times New Roman"/>
              <a:cs typeface="Times New Roman"/>
            </a:rPr>
            <a:t>b) siano stati acquistati usati da un soggetto IVA che non avendo potuto detrarre l'imposta al momento dell'acquisto per effetto del secondo comma dell'art. 19 del DPR 633/72 li ha rivenduti senza applicazione dell'IVA ai sensi dell'art. 10 n. 27 quinquies;
</a:t>
          </a:r>
          <a:r>
            <a:rPr lang="en-US" cap="none" sz="1200" b="0" i="0" u="none" baseline="0">
              <a:solidFill>
                <a:srgbClr val="000000"/>
              </a:solidFill>
              <a:latin typeface="Times New Roman"/>
              <a:ea typeface="Times New Roman"/>
              <a:cs typeface="Times New Roman"/>
            </a:rPr>
            <a:t>c) siano stati acquistati usati da un commerciante di usato che applichi il nuovo regime del margine.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N.B. L'IVA assolta sulle eventuali spese di manutenzione e riparazione del bene mobile acquistato rientrante nel regime di cui sopra è ammessa in detrazione se dette poste riguardano beni strumentali per l'esercizio dell'attività.</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 momento della cessione qualora non si opti per il regime normale dell'IVA il margine verrà così determinato:</a:t>
          </a:r>
        </a:p>
      </xdr:txBody>
    </xdr:sp>
    <xdr:clientData/>
  </xdr:twoCellAnchor>
  <xdr:twoCellAnchor>
    <xdr:from>
      <xdr:col>4</xdr:col>
      <xdr:colOff>1038225</xdr:colOff>
      <xdr:row>27</xdr:row>
      <xdr:rowOff>47625</xdr:rowOff>
    </xdr:from>
    <xdr:to>
      <xdr:col>7</xdr:col>
      <xdr:colOff>476250</xdr:colOff>
      <xdr:row>30</xdr:row>
      <xdr:rowOff>123825</xdr:rowOff>
    </xdr:to>
    <xdr:sp>
      <xdr:nvSpPr>
        <xdr:cNvPr id="2" name="Testo 2"/>
        <xdr:cNvSpPr txBox="1">
          <a:spLocks noChangeArrowheads="1"/>
        </xdr:cNvSpPr>
      </xdr:nvSpPr>
      <xdr:spPr>
        <a:xfrm>
          <a:off x="6791325" y="6134100"/>
          <a:ext cx="1990725" cy="63817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 prezzo di cessione
</a:t>
          </a:r>
          <a:r>
            <a:rPr lang="en-US" cap="none" sz="1200" b="0" i="0" u="sng" baseline="0">
              <a:solidFill>
                <a:srgbClr val="000000"/>
              </a:solidFill>
              <a:latin typeface="Times New Roman"/>
              <a:ea typeface="Times New Roman"/>
              <a:cs typeface="Times New Roman"/>
            </a:rPr>
            <a:t>- prezzo acquisto       
</a:t>
          </a:r>
          <a:r>
            <a:rPr lang="en-US" cap="none" sz="1200" b="0" i="0" u="none" baseline="0">
              <a:solidFill>
                <a:srgbClr val="000000"/>
              </a:solidFill>
              <a:latin typeface="Times New Roman"/>
              <a:ea typeface="Times New Roman"/>
              <a:cs typeface="Times New Roman"/>
            </a:rPr>
            <a:t>MARGINE LORDO</a:t>
          </a:r>
        </a:p>
      </xdr:txBody>
    </xdr:sp>
    <xdr:clientData/>
  </xdr:twoCellAnchor>
  <xdr:twoCellAnchor>
    <xdr:from>
      <xdr:col>0</xdr:col>
      <xdr:colOff>28575</xdr:colOff>
      <xdr:row>30</xdr:row>
      <xdr:rowOff>114300</xdr:rowOff>
    </xdr:from>
    <xdr:to>
      <xdr:col>9</xdr:col>
      <xdr:colOff>923925</xdr:colOff>
      <xdr:row>34</xdr:row>
      <xdr:rowOff>47625</xdr:rowOff>
    </xdr:to>
    <xdr:sp>
      <xdr:nvSpPr>
        <xdr:cNvPr id="3" name="Testo 3"/>
        <xdr:cNvSpPr txBox="1">
          <a:spLocks noChangeArrowheads="1"/>
        </xdr:cNvSpPr>
      </xdr:nvSpPr>
      <xdr:spPr>
        <a:xfrm>
          <a:off x="28575" y="6762750"/>
          <a:ext cx="10629900" cy="6572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Dal margine lordo, se positivo, dovrà essere scorporata l'IVA secondo l'aliquota propria del bene ceduto.
</a:t>
          </a:r>
          <a:r>
            <a:rPr lang="en-US" cap="none" sz="1200" b="0" i="0" u="none" baseline="0">
              <a:solidFill>
                <a:srgbClr val="000000"/>
              </a:solidFill>
              <a:latin typeface="Times New Roman"/>
              <a:ea typeface="Times New Roman"/>
              <a:cs typeface="Times New Roman"/>
            </a:rPr>
            <a:t>La fattura emessa in relazione alla cessione di tali beni in regime del margine deve riportare il corrispettivo dell'operazione al lordo  dell'IVA e l'indicazione che trattasi di "operazione soggetta al regime del margine ai sensi dell'art. 36 del D.L. 41/95 convertito con modificazioni nella L. 85/95".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0</xdr:rowOff>
    </xdr:from>
    <xdr:to>
      <xdr:col>6</xdr:col>
      <xdr:colOff>1647825</xdr:colOff>
      <xdr:row>33</xdr:row>
      <xdr:rowOff>0</xdr:rowOff>
    </xdr:to>
    <xdr:sp>
      <xdr:nvSpPr>
        <xdr:cNvPr id="1" name="Testo 9"/>
        <xdr:cNvSpPr txBox="1">
          <a:spLocks noChangeArrowheads="1"/>
        </xdr:cNvSpPr>
      </xdr:nvSpPr>
      <xdr:spPr>
        <a:xfrm>
          <a:off x="9525" y="10896600"/>
          <a:ext cx="13458825" cy="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Si rammenta che:
</a:t>
          </a:r>
          <a:r>
            <a:rPr lang="en-US" cap="none" sz="1400" b="0" i="0" u="none" baseline="0">
              <a:solidFill>
                <a:srgbClr val="000000"/>
              </a:solidFill>
              <a:latin typeface="Times New Roman"/>
              <a:ea typeface="Times New Roman"/>
              <a:cs typeface="Times New Roman"/>
            </a:rPr>
            <a:t> - ai fini dell'utilizzo del plafond assume rilievo il momento di effettuazione degli acquisti (come individuato dall'art. 6 del D.P.R. 633/72) e delle importazioni (e cioè il momento di accettazione della dichiarazione doganale);
</a:t>
          </a:r>
          <a:r>
            <a:rPr lang="en-US" cap="none" sz="1400" b="0" i="0" u="none" baseline="0">
              <a:solidFill>
                <a:srgbClr val="000000"/>
              </a:solidFill>
              <a:latin typeface="Times New Roman"/>
              <a:ea typeface="Times New Roman"/>
              <a:cs typeface="Times New Roman"/>
            </a:rPr>
            <a:t> - Il plafond può essere utilizzato per qualsiasi acquisto od importazione (anche in dipendenza di contratti di leasing) di beni e servizi, compresi i beni ammortizzabili con la sola esclusione degli acquisti (anche mediante contratti di leasing o di appalto) di fabbricati ed aree fabbricabili.</a:t>
          </a:r>
        </a:p>
      </xdr:txBody>
    </xdr:sp>
    <xdr:clientData/>
  </xdr:twoCellAnchor>
  <xdr:twoCellAnchor>
    <xdr:from>
      <xdr:col>2</xdr:col>
      <xdr:colOff>695325</xdr:colOff>
      <xdr:row>3</xdr:row>
      <xdr:rowOff>95250</xdr:rowOff>
    </xdr:from>
    <xdr:to>
      <xdr:col>2</xdr:col>
      <xdr:colOff>1724025</xdr:colOff>
      <xdr:row>4</xdr:row>
      <xdr:rowOff>142875</xdr:rowOff>
    </xdr:to>
    <xdr:sp>
      <xdr:nvSpPr>
        <xdr:cNvPr id="2" name="AutoShape 2"/>
        <xdr:cNvSpPr>
          <a:spLocks/>
        </xdr:cNvSpPr>
      </xdr:nvSpPr>
      <xdr:spPr>
        <a:xfrm>
          <a:off x="4476750" y="1000125"/>
          <a:ext cx="1028700" cy="504825"/>
        </a:xfrm>
        <a:prstGeom prst="bevel">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rPr>
            <a:t>SOLARE</a:t>
          </a:r>
        </a:p>
      </xdr:txBody>
    </xdr:sp>
    <xdr:clientData/>
  </xdr:twoCellAnchor>
  <xdr:twoCellAnchor>
    <xdr:from>
      <xdr:col>2</xdr:col>
      <xdr:colOff>1876425</xdr:colOff>
      <xdr:row>3</xdr:row>
      <xdr:rowOff>95250</xdr:rowOff>
    </xdr:from>
    <xdr:to>
      <xdr:col>3</xdr:col>
      <xdr:colOff>381000</xdr:colOff>
      <xdr:row>4</xdr:row>
      <xdr:rowOff>142875</xdr:rowOff>
    </xdr:to>
    <xdr:sp>
      <xdr:nvSpPr>
        <xdr:cNvPr id="3" name="AutoShape 3"/>
        <xdr:cNvSpPr>
          <a:spLocks/>
        </xdr:cNvSpPr>
      </xdr:nvSpPr>
      <xdr:spPr>
        <a:xfrm>
          <a:off x="5657850" y="1000125"/>
          <a:ext cx="1038225" cy="504825"/>
        </a:xfrm>
        <a:prstGeom prst="bevel">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rPr>
            <a:t>MENSILE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1447800</xdr:colOff>
      <xdr:row>7</xdr:row>
      <xdr:rowOff>0</xdr:rowOff>
    </xdr:to>
    <xdr:sp>
      <xdr:nvSpPr>
        <xdr:cNvPr id="1" name="Testo 2"/>
        <xdr:cNvSpPr txBox="1">
          <a:spLocks noChangeArrowheads="1"/>
        </xdr:cNvSpPr>
      </xdr:nvSpPr>
      <xdr:spPr>
        <a:xfrm>
          <a:off x="0" y="3219450"/>
          <a:ext cx="10877550" cy="0"/>
        </a:xfrm>
        <a:prstGeom prst="rect">
          <a:avLst/>
        </a:prstGeom>
        <a:solidFill>
          <a:srgbClr val="FFFFFF"/>
        </a:solidFill>
        <a:ln w="9525" cmpd="sng">
          <a:noFill/>
        </a:ln>
      </xdr:spPr>
      <xdr:txBody>
        <a:bodyPr vertOverflow="clip" wrap="square" lIns="27432" tIns="22860" rIns="27432" bIns="0"/>
        <a:p>
          <a:pPr algn="just">
            <a:defRPr/>
          </a:pPr>
          <a:r>
            <a:rPr lang="en-US" cap="none" sz="1200" b="1" i="0" u="none" baseline="0">
              <a:solidFill>
                <a:srgbClr val="000000"/>
              </a:solidFill>
            </a:rPr>
            <a:t>DETERMINAZIONE DEL PLAFOND  RELATIVO ALLE PRESTAZIONI DI SERVIZI DEL 1996 DISPONIBILE NEL 1997 PER ACQUISTI DI BENI E SERVIZI SENZA APPLICAZIONE DELL'IVA</a:t>
          </a:r>
        </a:p>
      </xdr:txBody>
    </xdr:sp>
    <xdr:clientData/>
  </xdr:twoCellAnchor>
  <xdr:twoCellAnchor>
    <xdr:from>
      <xdr:col>0</xdr:col>
      <xdr:colOff>38100</xdr:colOff>
      <xdr:row>7</xdr:row>
      <xdr:rowOff>123825</xdr:rowOff>
    </xdr:from>
    <xdr:to>
      <xdr:col>2</xdr:col>
      <xdr:colOff>0</xdr:colOff>
      <xdr:row>11</xdr:row>
      <xdr:rowOff>0</xdr:rowOff>
    </xdr:to>
    <xdr:sp>
      <xdr:nvSpPr>
        <xdr:cNvPr id="2" name="Testo 3"/>
        <xdr:cNvSpPr txBox="1">
          <a:spLocks noChangeArrowheads="1"/>
        </xdr:cNvSpPr>
      </xdr:nvSpPr>
      <xdr:spPr>
        <a:xfrm>
          <a:off x="38100" y="3343275"/>
          <a:ext cx="12039600" cy="6762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 PLAFOND VINCOLATO: in caso di triangolazione gli acquirenti-cedenti dispongono di un plafond liberamente utilizzabile pari al margine tra il prezzo di rivendita e il prezzo di acquisto e di un plafond vincolato pari al prezzo di acquisto da utilizzare per acquisti cui faccia seguito entro sei mesi una esportazione o cessione intracomunitaria degli stessi beni nello stato originario.</a:t>
          </a:r>
        </a:p>
      </xdr:txBody>
    </xdr:sp>
    <xdr:clientData/>
  </xdr:twoCellAnchor>
  <xdr:twoCellAnchor>
    <xdr:from>
      <xdr:col>0</xdr:col>
      <xdr:colOff>9525</xdr:colOff>
      <xdr:row>2</xdr:row>
      <xdr:rowOff>95250</xdr:rowOff>
    </xdr:from>
    <xdr:to>
      <xdr:col>0</xdr:col>
      <xdr:colOff>9372600</xdr:colOff>
      <xdr:row>2</xdr:row>
      <xdr:rowOff>809625</xdr:rowOff>
    </xdr:to>
    <xdr:sp>
      <xdr:nvSpPr>
        <xdr:cNvPr id="3" name="Testo 4"/>
        <xdr:cNvSpPr txBox="1">
          <a:spLocks noChangeArrowheads="1"/>
        </xdr:cNvSpPr>
      </xdr:nvSpPr>
      <xdr:spPr>
        <a:xfrm>
          <a:off x="9525" y="847725"/>
          <a:ext cx="9363075" cy="714375"/>
        </a:xfrm>
        <a:prstGeom prst="rect">
          <a:avLst/>
        </a:prstGeom>
        <a:solidFill>
          <a:srgbClr val="FFFFFF"/>
        </a:solidFill>
        <a:ln w="9525" cmpd="sng">
          <a:noFill/>
        </a:ln>
      </xdr:spPr>
      <xdr:txBody>
        <a:bodyPr vertOverflow="clip" wrap="square" lIns="27432" tIns="22860" rIns="27432" bIns="0"/>
        <a:p>
          <a:pPr algn="just">
            <a:defRPr/>
          </a:pPr>
          <a:r>
            <a:rPr lang="en-US" cap="none" sz="1200" b="0" i="0" u="none" baseline="0">
              <a:solidFill>
                <a:srgbClr val="000000"/>
              </a:solidFill>
            </a:rPr>
            <a:t>+ Operazioni non imponibili ex art. 8 comma 1 lettera a, b D.P.R. 633/72 comprese le esportazioni nello stato del Vaticano, nella Repubblica di San Marino, 8 bis (operazioni assimilate alle cessioni all'esportazione), il margine positivo relativo alle cessioni EXTRA-CEE dei beni usati risultanti dal prospetto allegato B ed i corrispettivi delle prestazioni di servizi internazionali o connessi agli scambi internazionali (art. 9, primo comma)</a:t>
          </a:r>
        </a:p>
      </xdr:txBody>
    </xdr:sp>
    <xdr:clientData/>
  </xdr:twoCellAnchor>
  <xdr:twoCellAnchor>
    <xdr:from>
      <xdr:col>0</xdr:col>
      <xdr:colOff>76200</xdr:colOff>
      <xdr:row>14</xdr:row>
      <xdr:rowOff>114300</xdr:rowOff>
    </xdr:from>
    <xdr:to>
      <xdr:col>1</xdr:col>
      <xdr:colOff>2438400</xdr:colOff>
      <xdr:row>24</xdr:row>
      <xdr:rowOff>66675</xdr:rowOff>
    </xdr:to>
    <xdr:sp>
      <xdr:nvSpPr>
        <xdr:cNvPr id="4" name="Testo 5"/>
        <xdr:cNvSpPr txBox="1">
          <a:spLocks noChangeArrowheads="1"/>
        </xdr:cNvSpPr>
      </xdr:nvSpPr>
      <xdr:spPr>
        <a:xfrm>
          <a:off x="76200" y="4819650"/>
          <a:ext cx="11791950" cy="2238375"/>
        </a:xfrm>
        <a:prstGeom prst="rect">
          <a:avLst/>
        </a:prstGeom>
        <a:solidFill>
          <a:srgbClr val="FFFFFF"/>
        </a:solidFill>
        <a:ln w="9525" cmpd="sng">
          <a:noFill/>
        </a:ln>
      </xdr:spPr>
      <xdr:txBody>
        <a:bodyPr vertOverflow="clip" wrap="square" lIns="27432" tIns="22860" rIns="27432" bIns="0"/>
        <a:p>
          <a:pPr algn="just">
            <a:defRPr/>
          </a:pPr>
          <a:r>
            <a:rPr lang="en-US" cap="none" sz="1400" b="0" i="0" u="none" baseline="0">
              <a:solidFill>
                <a:srgbClr val="000000"/>
              </a:solidFill>
              <a:latin typeface="Calibri Light"/>
              <a:ea typeface="Calibri Light"/>
              <a:cs typeface="Calibri Light"/>
            </a:rPr>
            <a:t>- la formazione e l'utilizzo del plafond è unica sia per le cessioni di beni che per le prestazioni di servizi;
</a:t>
          </a:r>
          <a:r>
            <a:rPr lang="en-US" cap="none" sz="1400" b="0" i="0" u="none" baseline="0">
              <a:solidFill>
                <a:srgbClr val="000000"/>
              </a:solidFill>
              <a:latin typeface="Calibri Light"/>
              <a:ea typeface="Calibri Light"/>
              <a:cs typeface="Calibri Light"/>
            </a:rPr>
            <a:t>
</a:t>
          </a:r>
          <a:r>
            <a:rPr lang="en-US" cap="none" sz="1400" b="0" i="0" u="none" baseline="0">
              <a:solidFill>
                <a:srgbClr val="000000"/>
              </a:solidFill>
              <a:latin typeface="Calibri Light"/>
              <a:ea typeface="Calibri Light"/>
              <a:cs typeface="Calibri Light"/>
            </a:rPr>
            <a:t>- resta confermato che lo </a:t>
          </a:r>
          <a:r>
            <a:rPr lang="en-US" cap="none" sz="1400" b="0" i="1" u="none" baseline="0">
              <a:solidFill>
                <a:srgbClr val="000000"/>
              </a:solidFill>
              <a:latin typeface="Calibri Light"/>
              <a:ea typeface="Calibri Light"/>
              <a:cs typeface="Calibri Light"/>
            </a:rPr>
            <a:t>status di</a:t>
          </a:r>
          <a:r>
            <a:rPr lang="en-US" cap="none" sz="1400" b="0" i="0" u="none" baseline="0">
              <a:solidFill>
                <a:srgbClr val="000000"/>
              </a:solidFill>
              <a:latin typeface="Calibri Light"/>
              <a:ea typeface="Calibri Light"/>
              <a:cs typeface="Calibri Light"/>
            </a:rPr>
            <a:t> </a:t>
          </a:r>
          <a:r>
            <a:rPr lang="en-US" cap="none" sz="1400" b="0" i="1" u="none" baseline="0">
              <a:solidFill>
                <a:srgbClr val="000000"/>
              </a:solidFill>
              <a:latin typeface="Calibri Light"/>
              <a:ea typeface="Calibri Light"/>
              <a:cs typeface="Calibri Light"/>
            </a:rPr>
            <a:t>esportatore abituale</a:t>
          </a:r>
          <a:r>
            <a:rPr lang="en-US" cap="none" sz="1400" b="0" i="0" u="none" baseline="0">
              <a:solidFill>
                <a:srgbClr val="000000"/>
              </a:solidFill>
              <a:latin typeface="Calibri Light"/>
              <a:ea typeface="Calibri Light"/>
              <a:cs typeface="Calibri Light"/>
            </a:rPr>
            <a:t> compete a condizione che l'ammontare dei corrispettivi delle cessioni all'esportazione e operazioni assimilate </a:t>
          </a:r>
          <a:r>
            <a:rPr lang="en-US" cap="none" sz="1400" b="0" i="1" u="none" baseline="0">
              <a:solidFill>
                <a:srgbClr val="000000"/>
              </a:solidFill>
              <a:latin typeface="Calibri Light"/>
              <a:ea typeface="Calibri Light"/>
              <a:cs typeface="Calibri Light"/>
            </a:rPr>
            <a:t>registrate</a:t>
          </a:r>
          <a:r>
            <a:rPr lang="en-US" cap="none" sz="1400" b="0" i="0" u="none" baseline="0">
              <a:solidFill>
                <a:srgbClr val="000000"/>
              </a:solidFill>
              <a:latin typeface="Calibri Light"/>
              <a:ea typeface="Calibri Light"/>
              <a:cs typeface="Calibri Light"/>
            </a:rPr>
            <a:t> per l'anno precedente sia superiore al 10% del volume d'affari di detto periodo (le operazioni ex articoli da 7 a 7septies non devono essere considerate per lo status di esportatore abituale);
</a:t>
          </a:r>
          <a:r>
            <a:rPr lang="en-US" cap="none" sz="1400" b="0" i="0" u="none" baseline="0">
              <a:solidFill>
                <a:srgbClr val="000000"/>
              </a:solidFill>
              <a:latin typeface="Calibri Light"/>
              <a:ea typeface="Calibri Light"/>
              <a:cs typeface="Calibri Light"/>
            </a:rPr>
            <a:t>
</a:t>
          </a:r>
          <a:r>
            <a:rPr lang="en-US" cap="none" sz="1400" b="0" i="0" u="none" baseline="0">
              <a:solidFill>
                <a:srgbClr val="000000"/>
              </a:solidFill>
              <a:latin typeface="Calibri Light"/>
              <a:ea typeface="Calibri Light"/>
              <a:cs typeface="Calibri Light"/>
            </a:rPr>
            <a:t>- ai fini della </a:t>
          </a:r>
          <a:r>
            <a:rPr lang="en-US" cap="none" sz="1400" b="0" i="1" u="none" baseline="0">
              <a:solidFill>
                <a:srgbClr val="000000"/>
              </a:solidFill>
              <a:latin typeface="Calibri Light"/>
              <a:ea typeface="Calibri Light"/>
              <a:cs typeface="Calibri Light"/>
            </a:rPr>
            <a:t>determinazione </a:t>
          </a:r>
          <a:r>
            <a:rPr lang="en-US" cap="none" sz="1400" b="0" i="0" u="none" baseline="0">
              <a:solidFill>
                <a:srgbClr val="000000"/>
              </a:solidFill>
              <a:latin typeface="Calibri Light"/>
              <a:ea typeface="Calibri Light"/>
              <a:cs typeface="Calibri Light"/>
            </a:rPr>
            <a:t>del plafond spendibile nel 2020 si fa riferimento alle annotazioni eseguite per il 2019
</a:t>
          </a:r>
          <a:r>
            <a:rPr lang="en-US" cap="none" sz="1400" b="0" i="0" u="none" baseline="0">
              <a:solidFill>
                <a:srgbClr val="000000"/>
              </a:solidFill>
              <a:latin typeface="Calibri Light"/>
              <a:ea typeface="Calibri Light"/>
              <a:cs typeface="Calibri Light"/>
            </a:rPr>
            <a:t>(compresi gli acconti fatturati e annotati per detto periodo anche se i beni sono inviati all'estero in periodi successivi e le cessioni di beni per le quali ci si è avvalsi del differimento della fatturazione entro il 15 del mese successivo alla consegna). 
</a:t>
          </a:r>
          <a:r>
            <a:rPr lang="en-US" cap="none" sz="1400" b="0" i="0" u="none" baseline="0">
              <a:solidFill>
                <a:srgbClr val="FF0000"/>
              </a:solidFill>
              <a:latin typeface="Calibri Light"/>
              <a:ea typeface="Calibri Light"/>
              <a:cs typeface="Calibri Light"/>
            </a:rPr>
            <a:t> </a:t>
          </a:r>
          <a:r>
            <a:rPr lang="en-US" cap="none" sz="1400" b="0" i="0" u="none" baseline="0">
              <a:solidFill>
                <a:srgbClr val="333399"/>
              </a:solidFill>
              <a:latin typeface="Calibri Light"/>
              <a:ea typeface="Calibri Light"/>
              <a:cs typeface="Calibri Light"/>
            </a:rPr>
            <a:t>NB le cessioni art. 8 lett c, DPR 633/72 sebbene “assimilate” alle cessioni all'esportazione e fatturate in regime di non imponibilità, NON concorrono a determinare il plafond  per gli esportatori abituali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581025</xdr:colOff>
      <xdr:row>16</xdr:row>
      <xdr:rowOff>47625</xdr:rowOff>
    </xdr:from>
    <xdr:to>
      <xdr:col>3</xdr:col>
      <xdr:colOff>914400</xdr:colOff>
      <xdr:row>16</xdr:row>
      <xdr:rowOff>352425</xdr:rowOff>
    </xdr:to>
    <xdr:pic>
      <xdr:nvPicPr>
        <xdr:cNvPr id="1" name="Immagine 2"/>
        <xdr:cNvPicPr preferRelativeResize="1">
          <a:picLocks noChangeAspect="1"/>
        </xdr:cNvPicPr>
      </xdr:nvPicPr>
      <xdr:blipFill>
        <a:blip r:embed="rId1"/>
        <a:stretch>
          <a:fillRect/>
        </a:stretch>
      </xdr:blipFill>
      <xdr:spPr>
        <a:xfrm>
          <a:off x="6991350" y="5229225"/>
          <a:ext cx="333375"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3181350</xdr:colOff>
      <xdr:row>0</xdr:row>
      <xdr:rowOff>0</xdr:rowOff>
    </xdr:from>
    <xdr:to>
      <xdr:col>1</xdr:col>
      <xdr:colOff>3971925</xdr:colOff>
      <xdr:row>0</xdr:row>
      <xdr:rowOff>0</xdr:rowOff>
    </xdr:to>
    <xdr:sp>
      <xdr:nvSpPr>
        <xdr:cNvPr id="1" name="Testo 5"/>
        <xdr:cNvSpPr txBox="1">
          <a:spLocks noChangeArrowheads="1"/>
        </xdr:cNvSpPr>
      </xdr:nvSpPr>
      <xdr:spPr>
        <a:xfrm>
          <a:off x="3648075" y="0"/>
          <a:ext cx="79057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Imponibile
</a:t>
          </a:r>
        </a:p>
      </xdr:txBody>
    </xdr:sp>
    <xdr:clientData/>
  </xdr:twoCellAnchor>
  <xdr:twoCellAnchor>
    <xdr:from>
      <xdr:col>2</xdr:col>
      <xdr:colOff>38100</xdr:colOff>
      <xdr:row>10</xdr:row>
      <xdr:rowOff>0</xdr:rowOff>
    </xdr:from>
    <xdr:to>
      <xdr:col>2</xdr:col>
      <xdr:colOff>857250</xdr:colOff>
      <xdr:row>10</xdr:row>
      <xdr:rowOff>0</xdr:rowOff>
    </xdr:to>
    <xdr:sp>
      <xdr:nvSpPr>
        <xdr:cNvPr id="2" name="Testo 7"/>
        <xdr:cNvSpPr txBox="1">
          <a:spLocks noChangeArrowheads="1"/>
        </xdr:cNvSpPr>
      </xdr:nvSpPr>
      <xdr:spPr>
        <a:xfrm>
          <a:off x="5676900" y="3095625"/>
          <a:ext cx="8191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Pag. del decimo
</a:t>
          </a:r>
        </a:p>
      </xdr:txBody>
    </xdr:sp>
    <xdr:clientData/>
  </xdr:twoCellAnchor>
  <xdr:twoCellAnchor>
    <xdr:from>
      <xdr:col>1</xdr:col>
      <xdr:colOff>38100</xdr:colOff>
      <xdr:row>10</xdr:row>
      <xdr:rowOff>0</xdr:rowOff>
    </xdr:from>
    <xdr:to>
      <xdr:col>1</xdr:col>
      <xdr:colOff>952500</xdr:colOff>
      <xdr:row>10</xdr:row>
      <xdr:rowOff>0</xdr:rowOff>
    </xdr:to>
    <xdr:sp>
      <xdr:nvSpPr>
        <xdr:cNvPr id="3" name="Testo 11"/>
        <xdr:cNvSpPr txBox="1">
          <a:spLocks noChangeArrowheads="1"/>
        </xdr:cNvSpPr>
      </xdr:nvSpPr>
      <xdr:spPr>
        <a:xfrm>
          <a:off x="504825" y="3095625"/>
          <a:ext cx="914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Importo</a:t>
          </a:r>
        </a:p>
      </xdr:txBody>
    </xdr:sp>
    <xdr:clientData/>
  </xdr:twoCellAnchor>
  <xdr:twoCellAnchor>
    <xdr:from>
      <xdr:col>1</xdr:col>
      <xdr:colOff>1143000</xdr:colOff>
      <xdr:row>10</xdr:row>
      <xdr:rowOff>0</xdr:rowOff>
    </xdr:from>
    <xdr:to>
      <xdr:col>1</xdr:col>
      <xdr:colOff>2076450</xdr:colOff>
      <xdr:row>10</xdr:row>
      <xdr:rowOff>0</xdr:rowOff>
    </xdr:to>
    <xdr:sp>
      <xdr:nvSpPr>
        <xdr:cNvPr id="4" name="Testo 12"/>
        <xdr:cNvSpPr txBox="1">
          <a:spLocks noChangeArrowheads="1"/>
        </xdr:cNvSpPr>
      </xdr:nvSpPr>
      <xdr:spPr>
        <a:xfrm>
          <a:off x="1609725" y="3095625"/>
          <a:ext cx="9334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Codice concess.
</a:t>
          </a:r>
        </a:p>
      </xdr:txBody>
    </xdr:sp>
    <xdr:clientData/>
  </xdr:twoCellAnchor>
  <xdr:twoCellAnchor>
    <xdr:from>
      <xdr:col>1</xdr:col>
      <xdr:colOff>2295525</xdr:colOff>
      <xdr:row>10</xdr:row>
      <xdr:rowOff>0</xdr:rowOff>
    </xdr:from>
    <xdr:to>
      <xdr:col>1</xdr:col>
      <xdr:colOff>3228975</xdr:colOff>
      <xdr:row>10</xdr:row>
      <xdr:rowOff>0</xdr:rowOff>
    </xdr:to>
    <xdr:sp>
      <xdr:nvSpPr>
        <xdr:cNvPr id="5" name="Testo 13"/>
        <xdr:cNvSpPr txBox="1">
          <a:spLocks noChangeArrowheads="1"/>
        </xdr:cNvSpPr>
      </xdr:nvSpPr>
      <xdr:spPr>
        <a:xfrm>
          <a:off x="2762250" y="3095625"/>
          <a:ext cx="9334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Data
</a:t>
          </a:r>
        </a:p>
      </xdr:txBody>
    </xdr:sp>
    <xdr:clientData/>
  </xdr:twoCellAnchor>
  <xdr:twoCellAnchor>
    <xdr:from>
      <xdr:col>1</xdr:col>
      <xdr:colOff>38100</xdr:colOff>
      <xdr:row>10</xdr:row>
      <xdr:rowOff>0</xdr:rowOff>
    </xdr:from>
    <xdr:to>
      <xdr:col>1</xdr:col>
      <xdr:colOff>952500</xdr:colOff>
      <xdr:row>10</xdr:row>
      <xdr:rowOff>0</xdr:rowOff>
    </xdr:to>
    <xdr:sp>
      <xdr:nvSpPr>
        <xdr:cNvPr id="6" name="Testo 14"/>
        <xdr:cNvSpPr txBox="1">
          <a:spLocks noChangeArrowheads="1"/>
        </xdr:cNvSpPr>
      </xdr:nvSpPr>
      <xdr:spPr>
        <a:xfrm>
          <a:off x="504825" y="3095625"/>
          <a:ext cx="914400"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MS Sans Serif"/>
              <a:ea typeface="MS Sans Serif"/>
              <a:cs typeface="MS Sans Serif"/>
            </a:rPr>
            <a:t/>
          </a:r>
        </a:p>
      </xdr:txBody>
    </xdr:sp>
    <xdr:clientData/>
  </xdr:twoCellAnchor>
  <xdr:twoCellAnchor>
    <xdr:from>
      <xdr:col>1</xdr:col>
      <xdr:colOff>1143000</xdr:colOff>
      <xdr:row>10</xdr:row>
      <xdr:rowOff>0</xdr:rowOff>
    </xdr:from>
    <xdr:to>
      <xdr:col>1</xdr:col>
      <xdr:colOff>2066925</xdr:colOff>
      <xdr:row>10</xdr:row>
      <xdr:rowOff>0</xdr:rowOff>
    </xdr:to>
    <xdr:sp>
      <xdr:nvSpPr>
        <xdr:cNvPr id="7" name="Testo 15"/>
        <xdr:cNvSpPr txBox="1">
          <a:spLocks noChangeArrowheads="1"/>
        </xdr:cNvSpPr>
      </xdr:nvSpPr>
      <xdr:spPr>
        <a:xfrm>
          <a:off x="1609725" y="3095625"/>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a:r>
        </a:p>
      </xdr:txBody>
    </xdr:sp>
    <xdr:clientData/>
  </xdr:twoCellAnchor>
  <xdr:twoCellAnchor>
    <xdr:from>
      <xdr:col>1</xdr:col>
      <xdr:colOff>2295525</xdr:colOff>
      <xdr:row>10</xdr:row>
      <xdr:rowOff>0</xdr:rowOff>
    </xdr:from>
    <xdr:to>
      <xdr:col>1</xdr:col>
      <xdr:colOff>3238500</xdr:colOff>
      <xdr:row>10</xdr:row>
      <xdr:rowOff>0</xdr:rowOff>
    </xdr:to>
    <xdr:sp>
      <xdr:nvSpPr>
        <xdr:cNvPr id="8" name="Testo 16"/>
        <xdr:cNvSpPr txBox="1">
          <a:spLocks noChangeArrowheads="1"/>
        </xdr:cNvSpPr>
      </xdr:nvSpPr>
      <xdr:spPr>
        <a:xfrm>
          <a:off x="2762250" y="3095625"/>
          <a:ext cx="9429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a:r>
        </a:p>
      </xdr:txBody>
    </xdr:sp>
    <xdr:clientData/>
  </xdr:twoCellAnchor>
  <xdr:twoCellAnchor>
    <xdr:from>
      <xdr:col>1</xdr:col>
      <xdr:colOff>3695700</xdr:colOff>
      <xdr:row>10</xdr:row>
      <xdr:rowOff>0</xdr:rowOff>
    </xdr:from>
    <xdr:to>
      <xdr:col>2</xdr:col>
      <xdr:colOff>1000125</xdr:colOff>
      <xdr:row>10</xdr:row>
      <xdr:rowOff>0</xdr:rowOff>
    </xdr:to>
    <xdr:sp>
      <xdr:nvSpPr>
        <xdr:cNvPr id="9" name="Testo 18"/>
        <xdr:cNvSpPr txBox="1">
          <a:spLocks noChangeArrowheads="1"/>
        </xdr:cNvSpPr>
      </xdr:nvSpPr>
      <xdr:spPr>
        <a:xfrm>
          <a:off x="4162425" y="3095625"/>
          <a:ext cx="2476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Cod. ABI                   Cod. CAB
</a:t>
          </a:r>
        </a:p>
      </xdr:txBody>
    </xdr:sp>
    <xdr:clientData/>
  </xdr:twoCellAnchor>
  <xdr:twoCellAnchor>
    <xdr:from>
      <xdr:col>1</xdr:col>
      <xdr:colOff>3695700</xdr:colOff>
      <xdr:row>10</xdr:row>
      <xdr:rowOff>0</xdr:rowOff>
    </xdr:from>
    <xdr:to>
      <xdr:col>2</xdr:col>
      <xdr:colOff>1000125</xdr:colOff>
      <xdr:row>10</xdr:row>
      <xdr:rowOff>0</xdr:rowOff>
    </xdr:to>
    <xdr:sp>
      <xdr:nvSpPr>
        <xdr:cNvPr id="10" name="Testo 19"/>
        <xdr:cNvSpPr txBox="1">
          <a:spLocks noChangeArrowheads="1"/>
        </xdr:cNvSpPr>
      </xdr:nvSpPr>
      <xdr:spPr>
        <a:xfrm>
          <a:off x="4162425" y="3095625"/>
          <a:ext cx="2476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a:r>
        </a:p>
      </xdr:txBody>
    </xdr:sp>
    <xdr:clientData/>
  </xdr:twoCellAnchor>
  <xdr:twoCellAnchor>
    <xdr:from>
      <xdr:col>2</xdr:col>
      <xdr:colOff>723900</xdr:colOff>
      <xdr:row>4</xdr:row>
      <xdr:rowOff>0</xdr:rowOff>
    </xdr:from>
    <xdr:to>
      <xdr:col>3</xdr:col>
      <xdr:colOff>104775</xdr:colOff>
      <xdr:row>4</xdr:row>
      <xdr:rowOff>0</xdr:rowOff>
    </xdr:to>
    <xdr:sp>
      <xdr:nvSpPr>
        <xdr:cNvPr id="11" name="Rectangle 12"/>
        <xdr:cNvSpPr>
          <a:spLocks/>
        </xdr:cNvSpPr>
      </xdr:nvSpPr>
      <xdr:spPr>
        <a:xfrm>
          <a:off x="6362700" y="1314450"/>
          <a:ext cx="514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723900</xdr:colOff>
      <xdr:row>10</xdr:row>
      <xdr:rowOff>0</xdr:rowOff>
    </xdr:from>
    <xdr:to>
      <xdr:col>3</xdr:col>
      <xdr:colOff>104775</xdr:colOff>
      <xdr:row>10</xdr:row>
      <xdr:rowOff>0</xdr:rowOff>
    </xdr:to>
    <xdr:sp>
      <xdr:nvSpPr>
        <xdr:cNvPr id="12" name="Rectangle 13"/>
        <xdr:cNvSpPr>
          <a:spLocks/>
        </xdr:cNvSpPr>
      </xdr:nvSpPr>
      <xdr:spPr>
        <a:xfrm>
          <a:off x="6362700" y="3095625"/>
          <a:ext cx="514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0</xdr:colOff>
      <xdr:row>9</xdr:row>
      <xdr:rowOff>0</xdr:rowOff>
    </xdr:from>
    <xdr:to>
      <xdr:col>4</xdr:col>
      <xdr:colOff>0</xdr:colOff>
      <xdr:row>9</xdr:row>
      <xdr:rowOff>0</xdr:rowOff>
    </xdr:to>
    <xdr:sp>
      <xdr:nvSpPr>
        <xdr:cNvPr id="13" name="Text Box 17"/>
        <xdr:cNvSpPr txBox="1">
          <a:spLocks noChangeArrowheads="1"/>
        </xdr:cNvSpPr>
      </xdr:nvSpPr>
      <xdr:spPr>
        <a:xfrm>
          <a:off x="5638800" y="2628900"/>
          <a:ext cx="22955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Imposta
</a:t>
          </a:r>
        </a:p>
      </xdr:txBody>
    </xdr:sp>
    <xdr:clientData/>
  </xdr:twoCellAnchor>
  <xdr:twoCellAnchor>
    <xdr:from>
      <xdr:col>1</xdr:col>
      <xdr:colOff>4219575</xdr:colOff>
      <xdr:row>0</xdr:row>
      <xdr:rowOff>371475</xdr:rowOff>
    </xdr:from>
    <xdr:to>
      <xdr:col>2</xdr:col>
      <xdr:colOff>819150</xdr:colOff>
      <xdr:row>2</xdr:row>
      <xdr:rowOff>0</xdr:rowOff>
    </xdr:to>
    <xdr:sp>
      <xdr:nvSpPr>
        <xdr:cNvPr id="14" name="Text Box 341"/>
        <xdr:cNvSpPr txBox="1">
          <a:spLocks noChangeArrowheads="1"/>
        </xdr:cNvSpPr>
      </xdr:nvSpPr>
      <xdr:spPr>
        <a:xfrm>
          <a:off x="4686300" y="371475"/>
          <a:ext cx="177165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723900</xdr:colOff>
      <xdr:row>15</xdr:row>
      <xdr:rowOff>76200</xdr:rowOff>
    </xdr:from>
    <xdr:to>
      <xdr:col>3</xdr:col>
      <xdr:colOff>104775</xdr:colOff>
      <xdr:row>15</xdr:row>
      <xdr:rowOff>304800</xdr:rowOff>
    </xdr:to>
    <xdr:sp>
      <xdr:nvSpPr>
        <xdr:cNvPr id="15" name="Rectangle 343"/>
        <xdr:cNvSpPr>
          <a:spLocks/>
        </xdr:cNvSpPr>
      </xdr:nvSpPr>
      <xdr:spPr>
        <a:xfrm>
          <a:off x="6362700" y="5486400"/>
          <a:ext cx="5143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723900</xdr:colOff>
      <xdr:row>9</xdr:row>
      <xdr:rowOff>76200</xdr:rowOff>
    </xdr:from>
    <xdr:to>
      <xdr:col>3</xdr:col>
      <xdr:colOff>104775</xdr:colOff>
      <xdr:row>9</xdr:row>
      <xdr:rowOff>304800</xdr:rowOff>
    </xdr:to>
    <xdr:sp>
      <xdr:nvSpPr>
        <xdr:cNvPr id="16" name="Rectangle 343"/>
        <xdr:cNvSpPr>
          <a:spLocks/>
        </xdr:cNvSpPr>
      </xdr:nvSpPr>
      <xdr:spPr>
        <a:xfrm>
          <a:off x="6362700" y="2705100"/>
          <a:ext cx="5143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171450</xdr:colOff>
      <xdr:row>20</xdr:row>
      <xdr:rowOff>266700</xdr:rowOff>
    </xdr:from>
    <xdr:to>
      <xdr:col>4</xdr:col>
      <xdr:colOff>209550</xdr:colOff>
      <xdr:row>59</xdr:row>
      <xdr:rowOff>19050</xdr:rowOff>
    </xdr:to>
    <xdr:sp>
      <xdr:nvSpPr>
        <xdr:cNvPr id="17" name="CasellaDiTesto 1"/>
        <xdr:cNvSpPr txBox="1">
          <a:spLocks noChangeArrowheads="1"/>
        </xdr:cNvSpPr>
      </xdr:nvSpPr>
      <xdr:spPr>
        <a:xfrm>
          <a:off x="171450" y="8477250"/>
          <a:ext cx="7972425" cy="14611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Light"/>
              <a:ea typeface="Calibri Light"/>
              <a:cs typeface="Calibri Light"/>
            </a:rPr>
            <a:t>TABELLA VERSAMENTI SOSPESI COVID-19 
</a:t>
          </a:r>
          <a:r>
            <a:rPr lang="en-US" cap="none" sz="1100" b="1" i="0" u="none" baseline="0">
              <a:solidFill>
                <a:srgbClr val="000000"/>
              </a:solidFill>
              <a:latin typeface="Calibri Light"/>
              <a:ea typeface="Calibri Light"/>
              <a:cs typeface="Calibri Light"/>
            </a:rPr>
            <a:t>2 - Soggetti aventi la residenza, la sede legale o la sede operativa nel territorio dei comuni di cui all’allegato 1 del Dpcm del 23 febbraio 2020 </a:t>
          </a:r>
          <a:r>
            <a:rPr lang="en-US" cap="none" sz="1100" b="0" i="0" u="none" baseline="0">
              <a:solidFill>
                <a:srgbClr val="000000"/>
              </a:solidFill>
              <a:latin typeface="Calibri Light"/>
              <a:ea typeface="Calibri Light"/>
              <a:cs typeface="Calibri Light"/>
            </a:rPr>
            <a:t>Per i soggetti che alla data del 21 febbraio 2020, avevano la residenza, la sede legale o la sede operativa nel territorio dei Comuni di cui all’allegato 1 del DPCM del 23 febbraio 2020, il Decreto Ministeriale 24 febbraio 2020 ha sospeso i termini dei versamenti e degli adempimenti tributari scadenti nel periodo compreso tra il 21 febbraio 2020 e il 31 marzo 2020. 
</a:t>
          </a:r>
          <a:r>
            <a:rPr lang="en-US" cap="none" sz="1100" b="1" i="0" u="none" baseline="0">
              <a:solidFill>
                <a:srgbClr val="000000"/>
              </a:solidFill>
              <a:latin typeface="Calibri Light"/>
              <a:ea typeface="Calibri Light"/>
              <a:cs typeface="Calibri Light"/>
            </a:rPr>
            <a:t>4 - Soggetti aventi il domicilio fiscale, la sede legale o la sede operativa nel territorio dello Stato indicati all’art. 61, comma 2, del decreto-legge n. 18 del 17 marzo 2020, ad eccezione dei soggetti di cui alla lettera b) della citata norma 
</a:t>
          </a:r>
          <a:r>
            <a:rPr lang="en-US" cap="none" sz="1100" b="0" i="0" u="none" baseline="0">
              <a:solidFill>
                <a:srgbClr val="000000"/>
              </a:solidFill>
              <a:latin typeface="Calibri Light"/>
              <a:ea typeface="Calibri Light"/>
              <a:cs typeface="Calibri Light"/>
            </a:rPr>
            <a:t>Per i soggetti che hanno il domicilio fiscale, la sede legale o la sede operativa nel territorio dello Stato, indicati all’art. 61, comma 2, del decreto-legge n. 18 del 17 marzo 2020, ad eccezione dei soggetti di cui alla lettera b) della citata norma, sono sospesi i termini dei versamenti relativi all’imposta sul valore aggiunto in scadenza nel mese di marzo 2020. I versamenti sospesi sono effettuati entro i termini e secondo le modalità stabiliti dagli articoli 127, c. 1, D.L. n. 34/2020 e 97 D.L. n. 104/2020. 
</a:t>
          </a:r>
          <a:r>
            <a:rPr lang="en-US" cap="none" sz="1100" b="1" i="0" u="none" baseline="0">
              <a:solidFill>
                <a:srgbClr val="000000"/>
              </a:solidFill>
              <a:latin typeface="Calibri Light"/>
              <a:ea typeface="Calibri Light"/>
              <a:cs typeface="Calibri Light"/>
            </a:rPr>
            <a:t>5 - Soggetti aventi il domicilio fiscale, la sede legale o la sede operativa nel territorio dello Stato indicati all’art. 61, comma 2, lett. b) del decreto-legge n. 18, del 17 marzo 2020 (es. federazioni sportive, ecc.)</a:t>
          </a:r>
          <a:r>
            <a:rPr lang="en-US" cap="none" sz="1100" b="0" i="0" u="none" baseline="0">
              <a:solidFill>
                <a:srgbClr val="000000"/>
              </a:solidFill>
              <a:latin typeface="Calibri Light"/>
              <a:ea typeface="Calibri Light"/>
              <a:cs typeface="Calibri Light"/>
            </a:rPr>
            <a:t> 
</a:t>
          </a:r>
          <a:r>
            <a:rPr lang="en-US" cap="none" sz="1100" b="0" i="0" u="none" baseline="0">
              <a:solidFill>
                <a:srgbClr val="000000"/>
              </a:solidFill>
              <a:latin typeface="Calibri Light"/>
              <a:ea typeface="Calibri Light"/>
              <a:cs typeface="Calibri Light"/>
            </a:rPr>
            <a:t>Per i soggetti che hanno il domicilio fiscale, la sede legale o la sede operativa nel territorio dello Stato, indicati all’art. 61, comma 2, lett. b), del decreto-legge n. 18 del 17 marzo 2020, sono sospesi i termini dei versamenti relativi all’imposta sul valore aggiunto in scadenza nei mesi da marzo a giugno 2020. I versamenti sospesi sono effettuati entro i termini e secondo le modalità stabiliti dagli articoli 127, c. 1, D.L. n. 34/2020 e 97 D.L. n. 104/2020.
</a:t>
          </a:r>
          <a:r>
            <a:rPr lang="en-US" cap="none" sz="1100" b="1" i="0" u="none" baseline="0">
              <a:solidFill>
                <a:srgbClr val="000000"/>
              </a:solidFill>
              <a:latin typeface="Calibri Light"/>
              <a:ea typeface="Calibri Light"/>
              <a:cs typeface="Calibri Light"/>
            </a:rPr>
            <a:t>6 - Soggetti aventi il domicilio fiscale, la sede legale o la sede operativa nel territorio dello Stato, con ricavi o compensi non superiori a 2 milioni di euro nel 2019 (art. 62, c. 2, D.L. n. 18/2020)</a:t>
          </a:r>
          <a:r>
            <a:rPr lang="en-US" cap="none" sz="1100" b="0" i="0" u="none" baseline="0">
              <a:solidFill>
                <a:srgbClr val="000000"/>
              </a:solidFill>
              <a:latin typeface="Calibri Light"/>
              <a:ea typeface="Calibri Light"/>
              <a:cs typeface="Calibri Light"/>
            </a:rPr>
            <a:t> 
</a:t>
          </a:r>
          <a:r>
            <a:rPr lang="en-US" cap="none" sz="1100" b="0" i="0" u="none" baseline="0">
              <a:solidFill>
                <a:srgbClr val="000000"/>
              </a:solidFill>
              <a:latin typeface="Calibri Light"/>
              <a:ea typeface="Calibri Light"/>
              <a:cs typeface="Calibri Light"/>
            </a:rPr>
            <a:t>Per i soggetti esercenti attività d’impresa, arte o professione che hanno il domicilio fiscale, la sede legale o la sede operativa nel territorio dello Stato, con ricavi o compensi non superiori a 2 milioni di euro nel periodo di imposta 2019, sono sospesi i versamenti relativi all’imposta sul valore aggiunto nel periodo compreso tra </a:t>
          </a:r>
          <a:r>
            <a:rPr lang="en-US" cap="none" sz="1100" b="0" i="0" u="sng" baseline="0">
              <a:solidFill>
                <a:srgbClr val="000000"/>
              </a:solidFill>
              <a:latin typeface="Calibri Light"/>
              <a:ea typeface="Calibri Light"/>
              <a:cs typeface="Calibri Light"/>
            </a:rPr>
            <a:t>l’8 marzo 2020 e il 31 marzo 2020</a:t>
          </a:r>
          <a:r>
            <a:rPr lang="en-US" cap="none" sz="1100" b="0" i="0" u="none" baseline="0">
              <a:solidFill>
                <a:srgbClr val="000000"/>
              </a:solidFill>
              <a:latin typeface="Calibri Light"/>
              <a:ea typeface="Calibri Light"/>
              <a:cs typeface="Calibri Light"/>
            </a:rPr>
            <a:t>. I versamenti sospesi sono effettuati entro i termini e secondo le modalità stabiliti dagli articoli 127, c. 1, D.L. n. 34/2020 e 97 D.L. n. 104/2020. 
</a:t>
          </a:r>
          <a:r>
            <a:rPr lang="en-US" cap="none" sz="1100" b="1" i="0" u="none" baseline="0">
              <a:solidFill>
                <a:srgbClr val="000000"/>
              </a:solidFill>
              <a:latin typeface="Calibri Light"/>
              <a:ea typeface="Calibri Light"/>
              <a:cs typeface="Calibri Light"/>
            </a:rPr>
            <a:t>7 - Soggetti esercenti attività d’impresa, arte o professione che hanno subito una diminuzione del fatturato nel mese di marzo 2020 rispetto allo stesso mese del 2019</a:t>
          </a:r>
          <a:r>
            <a:rPr lang="en-US" cap="none" sz="1100" b="0" i="0" u="none" baseline="0">
              <a:solidFill>
                <a:srgbClr val="000000"/>
              </a:solidFill>
              <a:latin typeface="Calibri Light"/>
              <a:ea typeface="Calibri Light"/>
              <a:cs typeface="Calibri Light"/>
            </a:rPr>
            <a:t> (art. 18, c. 1, 3 e 6, D.L. n. 23/2020) 
</a:t>
          </a:r>
          <a:r>
            <a:rPr lang="en-US" cap="none" sz="1100" b="0" i="0" u="none" baseline="0">
              <a:solidFill>
                <a:srgbClr val="000000"/>
              </a:solidFill>
              <a:latin typeface="Calibri Light"/>
              <a:ea typeface="Calibri Light"/>
              <a:cs typeface="Calibri Light"/>
            </a:rPr>
            <a:t>Sono sospesi per il mese di aprile 2020 i termini dei versamenti in autoliquidazione relativi all’imposta sul valore aggiunto per: 
</a:t>
          </a:r>
          <a:r>
            <a:rPr lang="en-US" cap="none" sz="1100" b="0" i="0" u="none" baseline="0">
              <a:solidFill>
                <a:srgbClr val="000000"/>
              </a:solidFill>
              <a:latin typeface="Calibri Light"/>
              <a:ea typeface="Calibri Light"/>
              <a:cs typeface="Calibri Light"/>
            </a:rPr>
            <a:t>– i soggetti esercenti attività d’impresa, arte o professione, che hanno il domicilio fiscale, la sede legale o la sede operativa nel territorio dello Stato, con ricavi o compensi non superiori a 50 milioni di euro nel periodo d’imposta 2019, che hanno subito una diminuzione del fatturato o dei corrispettivi di almeno il 33 per cento nel mese di marzo 2020 rispetto al mese di marzo 2019; 
</a:t>
          </a:r>
          <a:r>
            <a:rPr lang="en-US" cap="none" sz="1100" b="0" i="0" u="none" baseline="0">
              <a:solidFill>
                <a:srgbClr val="000000"/>
              </a:solidFill>
              <a:latin typeface="Calibri Light"/>
              <a:ea typeface="Calibri Light"/>
              <a:cs typeface="Calibri Light"/>
            </a:rPr>
            <a:t>– i soggetti esercenti attività d’impresa, arte o professione, che hanno il domicilio fiscale, la sede legale o la sede operativa nel territorio dello Stato, con ricavi o compensi superiori a 50 milioni di euro nel periodo d’imposta 2019, che hanno subito una diminuzione del fatturato o dei corrispettivi di almeno il 50 per cento nel mese di marzo 2020 rispetto al mese di marzo 2019;</a:t>
          </a:r>
          <a:r>
            <a:rPr lang="en-US" cap="none" sz="1100" b="0" i="0" u="none" baseline="0">
              <a:solidFill>
                <a:srgbClr val="000000"/>
              </a:solidFill>
              <a:latin typeface="Calibri Light"/>
              <a:ea typeface="Calibri Light"/>
              <a:cs typeface="Calibri Light"/>
            </a:rPr>
            <a:t>
</a:t>
          </a:r>
          <a:r>
            <a:rPr lang="en-US" cap="none" sz="1100" b="1" i="0" u="none" baseline="0">
              <a:solidFill>
                <a:srgbClr val="000000"/>
              </a:solidFill>
              <a:latin typeface="Calibri Light"/>
              <a:ea typeface="Calibri Light"/>
              <a:cs typeface="Calibri Light"/>
            </a:rPr>
            <a:t>8 - Soggetti esercenti attività d’impresa, arte o professione che hanno subito una diminuzione del fatturato nel mese di aprile 2020 rispetto allo stesso mese del 2019 </a:t>
          </a:r>
          <a:r>
            <a:rPr lang="en-US" cap="none" sz="1100" b="0" i="0" u="none" baseline="0">
              <a:solidFill>
                <a:srgbClr val="000000"/>
              </a:solidFill>
              <a:latin typeface="Calibri Light"/>
              <a:ea typeface="Calibri Light"/>
              <a:cs typeface="Calibri Light"/>
            </a:rPr>
            <a:t>(art. 18, c. 1, 3 e 6, D.L. n. 23/2020) 
</a:t>
          </a:r>
          <a:r>
            <a:rPr lang="en-US" cap="none" sz="1100" b="0" i="0" u="none" baseline="0">
              <a:solidFill>
                <a:srgbClr val="000000"/>
              </a:solidFill>
              <a:latin typeface="Calibri Light"/>
              <a:ea typeface="Calibri Light"/>
              <a:cs typeface="Calibri Light"/>
            </a:rPr>
            <a:t>Sono sospesi per il mese di maggio 2020 i termini dei versamenti in autoliquidazione relativi all’imposta sul valore aggiunto per: 
</a:t>
          </a:r>
          <a:r>
            <a:rPr lang="en-US" cap="none" sz="1100" b="0" i="0" u="none" baseline="0">
              <a:solidFill>
                <a:srgbClr val="000000"/>
              </a:solidFill>
              <a:latin typeface="Calibri Light"/>
              <a:ea typeface="Calibri Light"/>
              <a:cs typeface="Calibri Light"/>
            </a:rPr>
            <a:t>- i soggetti esercenti attività d’impresa, arte o professione, che hanno il domicilio fiscale, la sede legale o la sede operativa nel territorio dello Stato, con ricavi o compensi non superiori a 50 milioni di euro nel periodo d’imposta 2019, che hanno subito una diminuzione del fatturato o dei corrispettivi di almeno il 33 per cento nel mese di aprile 2020 rispetto al mese di aprile 2019; 
</a:t>
          </a:r>
          <a:r>
            <a:rPr lang="en-US" cap="none" sz="1100" b="0" i="0" u="none" baseline="0">
              <a:solidFill>
                <a:srgbClr val="000000"/>
              </a:solidFill>
              <a:latin typeface="Calibri Light"/>
              <a:ea typeface="Calibri Light"/>
              <a:cs typeface="Calibri Light"/>
            </a:rPr>
            <a:t>- i soggetti esercenti attività d’impresa, arte o professione, che hanno il domicilio fiscale, la sede legale o la sede operativa nel territorio dello Stato, con ricavi o compensi superiori a 50 milioni di euro nel periodo d’imposta 2019, che hanno subito una diminuzione del fatturato o dei corrispettivi di almeno il 50 per cento nel mese di aprile 2020 rispetto al mese di aprile 2019;
</a:t>
          </a:r>
          <a:r>
            <a:rPr lang="en-US" cap="none" sz="1100" b="1" i="0" u="none" baseline="0">
              <a:solidFill>
                <a:srgbClr val="000000"/>
              </a:solidFill>
              <a:latin typeface="Calibri Light"/>
              <a:ea typeface="Calibri Light"/>
              <a:cs typeface="Calibri Light"/>
            </a:rPr>
            <a:t>9 - Soggetti esercenti attività d’impresa, arte o professione che hanno subito una diminuzione del fatturato nei mesi di marzo e aprile 2020 rispetto agli stessi mesi del 2019 e soggetti esercenti le medesime attività che hanno intrapreso l’attività in data successiva al 31 marzo 2019 </a:t>
          </a:r>
          <a:r>
            <a:rPr lang="en-US" cap="none" sz="1100" b="0" i="0" u="none" baseline="0">
              <a:solidFill>
                <a:srgbClr val="000000"/>
              </a:solidFill>
              <a:latin typeface="Calibri Light"/>
              <a:ea typeface="Calibri Light"/>
              <a:cs typeface="Calibri Light"/>
            </a:rPr>
            <a:t>(art. 18, c. 1, 3, 5 e 6, D.L. n. 23/2020) 
</a:t>
          </a:r>
          <a:r>
            <a:rPr lang="en-US" cap="none" sz="1100" b="0" i="0" u="none" baseline="0">
              <a:solidFill>
                <a:srgbClr val="000000"/>
              </a:solidFill>
              <a:latin typeface="Calibri Light"/>
              <a:ea typeface="Calibri Light"/>
              <a:cs typeface="Calibri Light"/>
            </a:rPr>
            <a:t>Sono sospesi per i mesi di aprile e maggio 2020 i termini dei versamenti in autoliquidazione relativi all’imposta sul valore aggiunto per:
</a:t>
          </a:r>
          <a:r>
            <a:rPr lang="en-US" cap="none" sz="1100" b="0" i="0" u="none" baseline="0">
              <a:solidFill>
                <a:srgbClr val="000000"/>
              </a:solidFill>
              <a:latin typeface="Calibri Light"/>
              <a:ea typeface="Calibri Light"/>
              <a:cs typeface="Calibri Light"/>
            </a:rPr>
            <a:t> – i soggetti esercenti attività d’impresa, arte o professione, che hanno il domicilio fiscale, la sede legale o la sede operativa nel territorio dello Stato, che hanno intrapreso l’attività in data successiva al 31 marzo 2019;
</a:t>
          </a:r>
          <a:r>
            <a:rPr lang="en-US" cap="none" sz="1100" b="0" i="0" u="none" baseline="0">
              <a:solidFill>
                <a:srgbClr val="000000"/>
              </a:solidFill>
              <a:latin typeface="Calibri Light"/>
              <a:ea typeface="Calibri Light"/>
              <a:cs typeface="Calibri Light"/>
            </a:rPr>
            <a:t>– i soggetti per i quali si verificano contestualmente le condizioni indicate ai precedenti codici evento 7 e 8.
</a:t>
          </a:r>
          <a:r>
            <a:rPr lang="en-US" cap="none" sz="1100" b="1" i="0" u="none" baseline="0">
              <a:solidFill>
                <a:srgbClr val="000000"/>
              </a:solidFill>
              <a:latin typeface="Calibri Light"/>
              <a:ea typeface="Calibri Light"/>
              <a:cs typeface="Calibri Light"/>
            </a:rPr>
            <a:t>12 - Soggetti esercenti attività economiche varie. Sospensione versamenti IVA in scadenza nel mese di Novembre 2020 </a:t>
          </a:r>
          <a:r>
            <a:rPr lang="en-US" cap="none" sz="1100" b="0" i="0" u="none" baseline="0">
              <a:solidFill>
                <a:srgbClr val="000000"/>
              </a:solidFill>
              <a:latin typeface="Calibri Light"/>
              <a:ea typeface="Calibri Light"/>
              <a:cs typeface="Calibri Light"/>
            </a:rPr>
            <a:t>(art. 13-ter D.L. n. 137/2020)
</a:t>
          </a:r>
          <a:r>
            <a:rPr lang="en-US" cap="none" sz="1100" b="0" i="0" u="none" baseline="0">
              <a:solidFill>
                <a:srgbClr val="000000"/>
              </a:solidFill>
              <a:latin typeface="Calibri Light"/>
              <a:ea typeface="Calibri Light"/>
              <a:cs typeface="Calibri Light"/>
            </a:rPr>
            <a:t> Sono sospesi i termini dei versamenti relativi all’imposta sul valore aggiunto che scadono nel mese di novembre 2020 per:
</a:t>
          </a:r>
          <a:r>
            <a:rPr lang="en-US" cap="none" sz="1100" b="0" i="0" u="none" baseline="0">
              <a:solidFill>
                <a:srgbClr val="000000"/>
              </a:solidFill>
              <a:latin typeface="Calibri Light"/>
              <a:ea typeface="Calibri Light"/>
              <a:cs typeface="Calibri Light"/>
            </a:rPr>
            <a:t> – i soggetti che esercitano le attività economiche sospese ai sensi dell’art. 1 del DPCM del 3 novembre 2020, aventi domicilio fiscale, sede legale o sede operativa in qualsiasi area del territorio nazionale; 
</a:t>
          </a:r>
          <a:r>
            <a:rPr lang="en-US" cap="none" sz="1100" b="0" i="0" u="none" baseline="0">
              <a:solidFill>
                <a:srgbClr val="000000"/>
              </a:solidFill>
              <a:latin typeface="Calibri Light"/>
              <a:ea typeface="Calibri Light"/>
              <a:cs typeface="Calibri Light"/>
            </a:rPr>
            <a:t>– i soggetti che esercitano le attività dei servizi di ristorazione che hanno domicilio fiscale, sede legale o sede operativa nelle aree del territorio nazionale, caratterizzate da uno scenario di elevata o massima gravità e da un livello di rischio alto, individuate con le ordinanze del Ministro della salute adottate ai sensi degli articoli 2 e 3 del decreto DPCM del 3 novembre 2020 e dell’art. 19-bis D.L. n. 137/2020; 
</a:t>
          </a:r>
          <a:r>
            <a:rPr lang="en-US" cap="none" sz="1100" b="0" i="0" u="none" baseline="0">
              <a:solidFill>
                <a:srgbClr val="000000"/>
              </a:solidFill>
              <a:latin typeface="Calibri Light"/>
              <a:ea typeface="Calibri Light"/>
              <a:cs typeface="Calibri Light"/>
            </a:rPr>
            <a:t>– i soggetti che operano nei settori economici riferiti ai codici ATECO riportati nell’allegato 2 del D.L. n. 137/2020, ovvero esercitano l’attività alberghiera, l’attività di agenzia di viaggio o quella di tour operator, e che hanno domicilio fiscale, sede legale o sede operativa nelle aree del territorio nazionale, caratterizzate da uno scenario di massima gravità e da un livello di rischio alto, individuate con le ordinanze del Ministro della salute adottate ai sensi dell’art. 3 del DPCM del 3 novembre 2020 e dell’art. 19-bis del D.L. n. 137/2020.
</a:t>
          </a:r>
          <a:r>
            <a:rPr lang="en-US" cap="none" sz="1100" b="1" i="0" u="none" baseline="0">
              <a:solidFill>
                <a:srgbClr val="000000"/>
              </a:solidFill>
              <a:latin typeface="Calibri Light"/>
              <a:ea typeface="Calibri Light"/>
              <a:cs typeface="Calibri Light"/>
            </a:rPr>
            <a:t>13 - Soggetti esercenti attività economiche varie. Sospensione versamenti IVA in scadenza nel mese di Dicembre 2020 </a:t>
          </a:r>
          <a:r>
            <a:rPr lang="en-US" cap="none" sz="1100" b="0" i="0" u="none" baseline="0">
              <a:solidFill>
                <a:srgbClr val="000000"/>
              </a:solidFill>
              <a:latin typeface="Calibri Light"/>
              <a:ea typeface="Calibri Light"/>
              <a:cs typeface="Calibri Light"/>
            </a:rPr>
            <a:t>(art. 13-quater D.L. n. 137/2020) 
</a:t>
          </a:r>
          <a:r>
            <a:rPr lang="en-US" cap="none" sz="1100" b="0" i="0" u="none" baseline="0">
              <a:solidFill>
                <a:srgbClr val="000000"/>
              </a:solidFill>
              <a:latin typeface="Calibri Light"/>
              <a:ea typeface="Calibri Light"/>
              <a:cs typeface="Calibri Light"/>
            </a:rPr>
            <a:t>Sono sospesi i termini dei versamenti relativi all’imposta sul valore aggiunto che scadono nel mese di dicembre 2020 per: 
</a:t>
          </a:r>
          <a:r>
            <a:rPr lang="en-US" cap="none" sz="1100" b="0" i="0" u="none" baseline="0">
              <a:solidFill>
                <a:srgbClr val="000000"/>
              </a:solidFill>
              <a:latin typeface="Calibri Light"/>
              <a:ea typeface="Calibri Light"/>
              <a:cs typeface="Calibri Light"/>
            </a:rPr>
            <a:t>– i soggetti esercenti attività d’impresa, arte o professione, che hanno il domicilio fiscale, la sede legale o la sede operativa nel territorio dello Stato, con ricavi o compensi non superiori a 50 milioni di euro nel periodo d’imposta 2019, che hanno subito una diminuzione del fatturato o dei corrispettivi di almeno il 33 per cento nel mese di novembre dell’anno 2020 rispetto allo stesso mese dell’anno precedente; 
</a:t>
          </a:r>
          <a:r>
            <a:rPr lang="en-US" cap="none" sz="1100" b="0" i="0" u="none" baseline="0">
              <a:solidFill>
                <a:srgbClr val="000000"/>
              </a:solidFill>
              <a:latin typeface="Calibri Light"/>
              <a:ea typeface="Calibri Light"/>
              <a:cs typeface="Calibri Light"/>
            </a:rPr>
            <a:t>– i soggetti esercenti attività d’impresa, arte o professione che hanno intrapreso l’attività in data successiva al 30 novembre 2019;
</a:t>
          </a:r>
          <a:r>
            <a:rPr lang="en-US" cap="none" sz="1100" b="0" i="0" u="none" baseline="0">
              <a:solidFill>
                <a:srgbClr val="000000"/>
              </a:solidFill>
              <a:latin typeface="Calibri Light"/>
              <a:ea typeface="Calibri Light"/>
              <a:cs typeface="Calibri Light"/>
            </a:rPr>
            <a:t> – i soggetti che esercitano le attività economiche sospese ai sensi dell’art. 1 del DPCM del 3 novembre 2020, aventi domicilio fiscale, sede legale o sede operativa in qualsiasi area del territorio nazionale; 
</a:t>
          </a:r>
          <a:r>
            <a:rPr lang="en-US" cap="none" sz="1100" b="0" i="0" u="none" baseline="0">
              <a:solidFill>
                <a:srgbClr val="000000"/>
              </a:solidFill>
              <a:latin typeface="Calibri Light"/>
              <a:ea typeface="Calibri Light"/>
              <a:cs typeface="Calibri Light"/>
            </a:rPr>
            <a:t>– i soggetti che esercitano le attività dei servizi di ristorazione che hanno domicilio fiscale, sede legale o sede operativa nelle aree del territorio nazionale, caratterizzate da uno scenario di elevata o massima gravità e da un livello di rischio alto, come individuate alla data del 26 novembre 2020 con le ordinanze del Ministro della salute adottate ai sensi degli articoli 2 e 3 del DPCM</a:t>
          </a:r>
          <a:r>
            <a:rPr lang="en-US" cap="none" sz="1100" b="0" i="0" u="none" baseline="0">
              <a:solidFill>
                <a:srgbClr val="000000"/>
              </a:solidFill>
              <a:latin typeface="Calibri Light"/>
              <a:ea typeface="Calibri Light"/>
              <a:cs typeface="Calibri Light"/>
            </a:rPr>
            <a:t> </a:t>
          </a:r>
          <a:r>
            <a:rPr lang="en-US" cap="none" sz="1100" b="0" i="0" u="none" baseline="0">
              <a:solidFill>
                <a:srgbClr val="000000"/>
              </a:solidFill>
              <a:latin typeface="Calibri Light"/>
              <a:ea typeface="Calibri Light"/>
              <a:cs typeface="Calibri Light"/>
            </a:rPr>
            <a:t>del 3 novembre 2020 e dell’art. 19-bis del D.L. n. 137/2020;
</a:t>
          </a:r>
          <a:r>
            <a:rPr lang="en-US" cap="none" sz="1100" b="0" i="0" u="none" baseline="0">
              <a:solidFill>
                <a:srgbClr val="000000"/>
              </a:solidFill>
              <a:latin typeface="Calibri Light"/>
              <a:ea typeface="Calibri Light"/>
              <a:cs typeface="Calibri Light"/>
            </a:rPr>
            <a:t>– i soggetti che operano nei settori economici riferiti ai codici ATECO riportati nell’allegato 2 del D.L. n. 137/2020, ovvero esercitano l’attività alberghiera, l’attività di agenzia di viaggio o di tour operator, e che hanno domicilio fiscale, sede legale o sede operativa nelle aree del territorio nazionale, caratterizzate da uno scenario di massima gravità e da un livello di rischio alto, come individuate alla data del 26 novembre 2020 con le ordinanze del Ministro della salute adottate ai sensi dell’art. 3 del DPCM del 3 novembre 2020 e dell’art. 19-bis del D.L. n. 137/2020.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2714625</xdr:colOff>
      <xdr:row>0</xdr:row>
      <xdr:rowOff>0</xdr:rowOff>
    </xdr:from>
    <xdr:to>
      <xdr:col>1</xdr:col>
      <xdr:colOff>2714625</xdr:colOff>
      <xdr:row>0</xdr:row>
      <xdr:rowOff>0</xdr:rowOff>
    </xdr:to>
    <xdr:sp>
      <xdr:nvSpPr>
        <xdr:cNvPr id="1" name="Testo 5"/>
        <xdr:cNvSpPr txBox="1">
          <a:spLocks noChangeArrowheads="1"/>
        </xdr:cNvSpPr>
      </xdr:nvSpPr>
      <xdr:spPr>
        <a:xfrm>
          <a:off x="31813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Imponibile
</a:t>
          </a:r>
        </a:p>
      </xdr:txBody>
    </xdr:sp>
    <xdr:clientData/>
  </xdr:twoCellAnchor>
  <xdr:twoCellAnchor>
    <xdr:from>
      <xdr:col>2</xdr:col>
      <xdr:colOff>38100</xdr:colOff>
      <xdr:row>6</xdr:row>
      <xdr:rowOff>0</xdr:rowOff>
    </xdr:from>
    <xdr:to>
      <xdr:col>2</xdr:col>
      <xdr:colOff>857250</xdr:colOff>
      <xdr:row>6</xdr:row>
      <xdr:rowOff>0</xdr:rowOff>
    </xdr:to>
    <xdr:sp>
      <xdr:nvSpPr>
        <xdr:cNvPr id="2" name="Testo 7"/>
        <xdr:cNvSpPr txBox="1">
          <a:spLocks noChangeArrowheads="1"/>
        </xdr:cNvSpPr>
      </xdr:nvSpPr>
      <xdr:spPr>
        <a:xfrm>
          <a:off x="3219450" y="2105025"/>
          <a:ext cx="8191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Pag. del decimo
</a:t>
          </a:r>
        </a:p>
      </xdr:txBody>
    </xdr:sp>
    <xdr:clientData/>
  </xdr:twoCellAnchor>
  <xdr:twoCellAnchor>
    <xdr:from>
      <xdr:col>1</xdr:col>
      <xdr:colOff>57150</xdr:colOff>
      <xdr:row>6</xdr:row>
      <xdr:rowOff>0</xdr:rowOff>
    </xdr:from>
    <xdr:to>
      <xdr:col>1</xdr:col>
      <xdr:colOff>962025</xdr:colOff>
      <xdr:row>6</xdr:row>
      <xdr:rowOff>0</xdr:rowOff>
    </xdr:to>
    <xdr:sp>
      <xdr:nvSpPr>
        <xdr:cNvPr id="3" name="Testo 11"/>
        <xdr:cNvSpPr txBox="1">
          <a:spLocks noChangeArrowheads="1"/>
        </xdr:cNvSpPr>
      </xdr:nvSpPr>
      <xdr:spPr>
        <a:xfrm>
          <a:off x="523875" y="2105025"/>
          <a:ext cx="9048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Importo</a:t>
          </a:r>
        </a:p>
      </xdr:txBody>
    </xdr:sp>
    <xdr:clientData/>
  </xdr:twoCellAnchor>
  <xdr:twoCellAnchor>
    <xdr:from>
      <xdr:col>1</xdr:col>
      <xdr:colOff>1143000</xdr:colOff>
      <xdr:row>6</xdr:row>
      <xdr:rowOff>0</xdr:rowOff>
    </xdr:from>
    <xdr:to>
      <xdr:col>1</xdr:col>
      <xdr:colOff>2076450</xdr:colOff>
      <xdr:row>6</xdr:row>
      <xdr:rowOff>0</xdr:rowOff>
    </xdr:to>
    <xdr:sp>
      <xdr:nvSpPr>
        <xdr:cNvPr id="4" name="Testo 12"/>
        <xdr:cNvSpPr txBox="1">
          <a:spLocks noChangeArrowheads="1"/>
        </xdr:cNvSpPr>
      </xdr:nvSpPr>
      <xdr:spPr>
        <a:xfrm>
          <a:off x="1609725" y="2105025"/>
          <a:ext cx="9334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Codice concess.
</a:t>
          </a:r>
        </a:p>
      </xdr:txBody>
    </xdr:sp>
    <xdr:clientData/>
  </xdr:twoCellAnchor>
  <xdr:twoCellAnchor>
    <xdr:from>
      <xdr:col>1</xdr:col>
      <xdr:colOff>2295525</xdr:colOff>
      <xdr:row>6</xdr:row>
      <xdr:rowOff>0</xdr:rowOff>
    </xdr:from>
    <xdr:to>
      <xdr:col>1</xdr:col>
      <xdr:colOff>2714625</xdr:colOff>
      <xdr:row>6</xdr:row>
      <xdr:rowOff>0</xdr:rowOff>
    </xdr:to>
    <xdr:sp>
      <xdr:nvSpPr>
        <xdr:cNvPr id="5" name="Testo 13"/>
        <xdr:cNvSpPr txBox="1">
          <a:spLocks noChangeArrowheads="1"/>
        </xdr:cNvSpPr>
      </xdr:nvSpPr>
      <xdr:spPr>
        <a:xfrm>
          <a:off x="2762250" y="2105025"/>
          <a:ext cx="4191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Data
</a:t>
          </a:r>
        </a:p>
      </xdr:txBody>
    </xdr:sp>
    <xdr:clientData/>
  </xdr:twoCellAnchor>
  <xdr:twoCellAnchor>
    <xdr:from>
      <xdr:col>1</xdr:col>
      <xdr:colOff>57150</xdr:colOff>
      <xdr:row>6</xdr:row>
      <xdr:rowOff>0</xdr:rowOff>
    </xdr:from>
    <xdr:to>
      <xdr:col>1</xdr:col>
      <xdr:colOff>962025</xdr:colOff>
      <xdr:row>6</xdr:row>
      <xdr:rowOff>0</xdr:rowOff>
    </xdr:to>
    <xdr:sp>
      <xdr:nvSpPr>
        <xdr:cNvPr id="6" name="Testo 14"/>
        <xdr:cNvSpPr txBox="1">
          <a:spLocks noChangeArrowheads="1"/>
        </xdr:cNvSpPr>
      </xdr:nvSpPr>
      <xdr:spPr>
        <a:xfrm>
          <a:off x="523875" y="2105025"/>
          <a:ext cx="904875"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MS Sans Serif"/>
              <a:ea typeface="MS Sans Serif"/>
              <a:cs typeface="MS Sans Serif"/>
            </a:rPr>
            <a:t/>
          </a:r>
        </a:p>
      </xdr:txBody>
    </xdr:sp>
    <xdr:clientData/>
  </xdr:twoCellAnchor>
  <xdr:twoCellAnchor>
    <xdr:from>
      <xdr:col>1</xdr:col>
      <xdr:colOff>1143000</xdr:colOff>
      <xdr:row>6</xdr:row>
      <xdr:rowOff>0</xdr:rowOff>
    </xdr:from>
    <xdr:to>
      <xdr:col>1</xdr:col>
      <xdr:colOff>2066925</xdr:colOff>
      <xdr:row>6</xdr:row>
      <xdr:rowOff>0</xdr:rowOff>
    </xdr:to>
    <xdr:sp>
      <xdr:nvSpPr>
        <xdr:cNvPr id="7" name="Testo 15"/>
        <xdr:cNvSpPr txBox="1">
          <a:spLocks noChangeArrowheads="1"/>
        </xdr:cNvSpPr>
      </xdr:nvSpPr>
      <xdr:spPr>
        <a:xfrm>
          <a:off x="1609725" y="2105025"/>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a:r>
        </a:p>
      </xdr:txBody>
    </xdr:sp>
    <xdr:clientData/>
  </xdr:twoCellAnchor>
  <xdr:twoCellAnchor>
    <xdr:from>
      <xdr:col>1</xdr:col>
      <xdr:colOff>2295525</xdr:colOff>
      <xdr:row>6</xdr:row>
      <xdr:rowOff>0</xdr:rowOff>
    </xdr:from>
    <xdr:to>
      <xdr:col>1</xdr:col>
      <xdr:colOff>2714625</xdr:colOff>
      <xdr:row>6</xdr:row>
      <xdr:rowOff>0</xdr:rowOff>
    </xdr:to>
    <xdr:sp>
      <xdr:nvSpPr>
        <xdr:cNvPr id="8" name="Testo 16"/>
        <xdr:cNvSpPr txBox="1">
          <a:spLocks noChangeArrowheads="1"/>
        </xdr:cNvSpPr>
      </xdr:nvSpPr>
      <xdr:spPr>
        <a:xfrm>
          <a:off x="2762250" y="2105025"/>
          <a:ext cx="4191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a:r>
        </a:p>
      </xdr:txBody>
    </xdr:sp>
    <xdr:clientData/>
  </xdr:twoCellAnchor>
  <xdr:twoCellAnchor>
    <xdr:from>
      <xdr:col>2</xdr:col>
      <xdr:colOff>0</xdr:colOff>
      <xdr:row>6</xdr:row>
      <xdr:rowOff>0</xdr:rowOff>
    </xdr:from>
    <xdr:to>
      <xdr:col>2</xdr:col>
      <xdr:colOff>1000125</xdr:colOff>
      <xdr:row>6</xdr:row>
      <xdr:rowOff>0</xdr:rowOff>
    </xdr:to>
    <xdr:sp>
      <xdr:nvSpPr>
        <xdr:cNvPr id="9" name="Testo 18"/>
        <xdr:cNvSpPr txBox="1">
          <a:spLocks noChangeArrowheads="1"/>
        </xdr:cNvSpPr>
      </xdr:nvSpPr>
      <xdr:spPr>
        <a:xfrm>
          <a:off x="3181350" y="2105025"/>
          <a:ext cx="10001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Cod. ABI                   Cod. CAB
</a:t>
          </a:r>
        </a:p>
      </xdr:txBody>
    </xdr:sp>
    <xdr:clientData/>
  </xdr:twoCellAnchor>
  <xdr:twoCellAnchor>
    <xdr:from>
      <xdr:col>2</xdr:col>
      <xdr:colOff>0</xdr:colOff>
      <xdr:row>6</xdr:row>
      <xdr:rowOff>0</xdr:rowOff>
    </xdr:from>
    <xdr:to>
      <xdr:col>2</xdr:col>
      <xdr:colOff>1000125</xdr:colOff>
      <xdr:row>6</xdr:row>
      <xdr:rowOff>0</xdr:rowOff>
    </xdr:to>
    <xdr:sp>
      <xdr:nvSpPr>
        <xdr:cNvPr id="10" name="Testo 19"/>
        <xdr:cNvSpPr txBox="1">
          <a:spLocks noChangeArrowheads="1"/>
        </xdr:cNvSpPr>
      </xdr:nvSpPr>
      <xdr:spPr>
        <a:xfrm>
          <a:off x="3181350" y="2105025"/>
          <a:ext cx="10001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a:r>
        </a:p>
      </xdr:txBody>
    </xdr:sp>
    <xdr:clientData/>
  </xdr:twoCellAnchor>
  <xdr:twoCellAnchor>
    <xdr:from>
      <xdr:col>2</xdr:col>
      <xdr:colOff>723900</xdr:colOff>
      <xdr:row>3</xdr:row>
      <xdr:rowOff>0</xdr:rowOff>
    </xdr:from>
    <xdr:to>
      <xdr:col>3</xdr:col>
      <xdr:colOff>0</xdr:colOff>
      <xdr:row>3</xdr:row>
      <xdr:rowOff>0</xdr:rowOff>
    </xdr:to>
    <xdr:sp>
      <xdr:nvSpPr>
        <xdr:cNvPr id="11" name="Rectangle 12"/>
        <xdr:cNvSpPr>
          <a:spLocks/>
        </xdr:cNvSpPr>
      </xdr:nvSpPr>
      <xdr:spPr>
        <a:xfrm>
          <a:off x="3905250" y="1209675"/>
          <a:ext cx="1990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723900</xdr:colOff>
      <xdr:row>6</xdr:row>
      <xdr:rowOff>0</xdr:rowOff>
    </xdr:from>
    <xdr:to>
      <xdr:col>3</xdr:col>
      <xdr:colOff>0</xdr:colOff>
      <xdr:row>6</xdr:row>
      <xdr:rowOff>0</xdr:rowOff>
    </xdr:to>
    <xdr:sp>
      <xdr:nvSpPr>
        <xdr:cNvPr id="12" name="Rectangle 13"/>
        <xdr:cNvSpPr>
          <a:spLocks/>
        </xdr:cNvSpPr>
      </xdr:nvSpPr>
      <xdr:spPr>
        <a:xfrm>
          <a:off x="3905250" y="2105025"/>
          <a:ext cx="1990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0</xdr:colOff>
      <xdr:row>6</xdr:row>
      <xdr:rowOff>0</xdr:rowOff>
    </xdr:from>
    <xdr:to>
      <xdr:col>3</xdr:col>
      <xdr:colOff>0</xdr:colOff>
      <xdr:row>6</xdr:row>
      <xdr:rowOff>0</xdr:rowOff>
    </xdr:to>
    <xdr:sp>
      <xdr:nvSpPr>
        <xdr:cNvPr id="13" name="Text Box 16"/>
        <xdr:cNvSpPr txBox="1">
          <a:spLocks noChangeArrowheads="1"/>
        </xdr:cNvSpPr>
      </xdr:nvSpPr>
      <xdr:spPr>
        <a:xfrm>
          <a:off x="3181350" y="2105025"/>
          <a:ext cx="27146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Imponibile
</a:t>
          </a:r>
        </a:p>
      </xdr:txBody>
    </xdr:sp>
    <xdr:clientData/>
  </xdr:twoCellAnchor>
  <xdr:twoCellAnchor>
    <xdr:from>
      <xdr:col>2</xdr:col>
      <xdr:colOff>0</xdr:colOff>
      <xdr:row>6</xdr:row>
      <xdr:rowOff>0</xdr:rowOff>
    </xdr:from>
    <xdr:to>
      <xdr:col>3</xdr:col>
      <xdr:colOff>0</xdr:colOff>
      <xdr:row>6</xdr:row>
      <xdr:rowOff>0</xdr:rowOff>
    </xdr:to>
    <xdr:sp>
      <xdr:nvSpPr>
        <xdr:cNvPr id="14" name="Text Box 17"/>
        <xdr:cNvSpPr txBox="1">
          <a:spLocks noChangeArrowheads="1"/>
        </xdr:cNvSpPr>
      </xdr:nvSpPr>
      <xdr:spPr>
        <a:xfrm>
          <a:off x="3181350" y="2105025"/>
          <a:ext cx="27146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Imposta
</a:t>
          </a:r>
        </a:p>
      </xdr:txBody>
    </xdr:sp>
    <xdr:clientData/>
  </xdr:twoCellAnchor>
  <xdr:twoCellAnchor>
    <xdr:from>
      <xdr:col>2</xdr:col>
      <xdr:colOff>723900</xdr:colOff>
      <xdr:row>6</xdr:row>
      <xdr:rowOff>0</xdr:rowOff>
    </xdr:from>
    <xdr:to>
      <xdr:col>3</xdr:col>
      <xdr:colOff>0</xdr:colOff>
      <xdr:row>6</xdr:row>
      <xdr:rowOff>0</xdr:rowOff>
    </xdr:to>
    <xdr:sp>
      <xdr:nvSpPr>
        <xdr:cNvPr id="15" name="Rectangle 343"/>
        <xdr:cNvSpPr>
          <a:spLocks/>
        </xdr:cNvSpPr>
      </xdr:nvSpPr>
      <xdr:spPr>
        <a:xfrm>
          <a:off x="3905250" y="2105025"/>
          <a:ext cx="1990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4371975</xdr:colOff>
      <xdr:row>43</xdr:row>
      <xdr:rowOff>0</xdr:rowOff>
    </xdr:from>
    <xdr:to>
      <xdr:col>1</xdr:col>
      <xdr:colOff>5648325</xdr:colOff>
      <xdr:row>43</xdr:row>
      <xdr:rowOff>0</xdr:rowOff>
    </xdr:to>
    <xdr:sp>
      <xdr:nvSpPr>
        <xdr:cNvPr id="1" name="Rectangle 1"/>
        <xdr:cNvSpPr>
          <a:spLocks/>
        </xdr:cNvSpPr>
      </xdr:nvSpPr>
      <xdr:spPr>
        <a:xfrm>
          <a:off x="4914900" y="14954250"/>
          <a:ext cx="1266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123825</xdr:rowOff>
    </xdr:from>
    <xdr:to>
      <xdr:col>2</xdr:col>
      <xdr:colOff>381000</xdr:colOff>
      <xdr:row>2</xdr:row>
      <xdr:rowOff>285750</xdr:rowOff>
    </xdr:to>
    <xdr:sp>
      <xdr:nvSpPr>
        <xdr:cNvPr id="1" name="Rectangle 1"/>
        <xdr:cNvSpPr>
          <a:spLocks/>
        </xdr:cNvSpPr>
      </xdr:nvSpPr>
      <xdr:spPr>
        <a:xfrm>
          <a:off x="5143500" y="5810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180975</xdr:colOff>
      <xdr:row>9</xdr:row>
      <xdr:rowOff>133350</xdr:rowOff>
    </xdr:from>
    <xdr:to>
      <xdr:col>2</xdr:col>
      <xdr:colOff>361950</xdr:colOff>
      <xdr:row>9</xdr:row>
      <xdr:rowOff>295275</xdr:rowOff>
    </xdr:to>
    <xdr:sp>
      <xdr:nvSpPr>
        <xdr:cNvPr id="2" name="Rectangle 2"/>
        <xdr:cNvSpPr>
          <a:spLocks/>
        </xdr:cNvSpPr>
      </xdr:nvSpPr>
      <xdr:spPr>
        <a:xfrm>
          <a:off x="5124450" y="25336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22</xdr:row>
      <xdr:rowOff>0</xdr:rowOff>
    </xdr:from>
    <xdr:to>
      <xdr:col>1</xdr:col>
      <xdr:colOff>4286250</xdr:colOff>
      <xdr:row>22</xdr:row>
      <xdr:rowOff>0</xdr:rowOff>
    </xdr:to>
    <xdr:sp>
      <xdr:nvSpPr>
        <xdr:cNvPr id="3" name="Line 3"/>
        <xdr:cNvSpPr>
          <a:spLocks/>
        </xdr:cNvSpPr>
      </xdr:nvSpPr>
      <xdr:spPr>
        <a:xfrm>
          <a:off x="657225" y="7210425"/>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200025</xdr:colOff>
      <xdr:row>5</xdr:row>
      <xdr:rowOff>0</xdr:rowOff>
    </xdr:from>
    <xdr:to>
      <xdr:col>2</xdr:col>
      <xdr:colOff>381000</xdr:colOff>
      <xdr:row>5</xdr:row>
      <xdr:rowOff>0</xdr:rowOff>
    </xdr:to>
    <xdr:sp>
      <xdr:nvSpPr>
        <xdr:cNvPr id="4" name="Rectangle 4"/>
        <xdr:cNvSpPr>
          <a:spLocks/>
        </xdr:cNvSpPr>
      </xdr:nvSpPr>
      <xdr:spPr>
        <a:xfrm>
          <a:off x="5143500" y="12954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200025</xdr:colOff>
      <xdr:row>2</xdr:row>
      <xdr:rowOff>123825</xdr:rowOff>
    </xdr:from>
    <xdr:to>
      <xdr:col>2</xdr:col>
      <xdr:colOff>381000</xdr:colOff>
      <xdr:row>2</xdr:row>
      <xdr:rowOff>285750</xdr:rowOff>
    </xdr:to>
    <xdr:sp>
      <xdr:nvSpPr>
        <xdr:cNvPr id="5" name="Rectangle 5"/>
        <xdr:cNvSpPr>
          <a:spLocks/>
        </xdr:cNvSpPr>
      </xdr:nvSpPr>
      <xdr:spPr>
        <a:xfrm>
          <a:off x="5143500" y="581025"/>
          <a:ext cx="180975" cy="16192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x</a:t>
          </a:r>
        </a:p>
      </xdr:txBody>
    </xdr:sp>
    <xdr:clientData/>
  </xdr:twoCellAnchor>
  <xdr:twoCellAnchor>
    <xdr:from>
      <xdr:col>2</xdr:col>
      <xdr:colOff>180975</xdr:colOff>
      <xdr:row>9</xdr:row>
      <xdr:rowOff>133350</xdr:rowOff>
    </xdr:from>
    <xdr:to>
      <xdr:col>2</xdr:col>
      <xdr:colOff>361950</xdr:colOff>
      <xdr:row>9</xdr:row>
      <xdr:rowOff>295275</xdr:rowOff>
    </xdr:to>
    <xdr:sp>
      <xdr:nvSpPr>
        <xdr:cNvPr id="6" name="Rectangle 6"/>
        <xdr:cNvSpPr>
          <a:spLocks/>
        </xdr:cNvSpPr>
      </xdr:nvSpPr>
      <xdr:spPr>
        <a:xfrm>
          <a:off x="5124450" y="25336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22</xdr:row>
      <xdr:rowOff>0</xdr:rowOff>
    </xdr:from>
    <xdr:to>
      <xdr:col>1</xdr:col>
      <xdr:colOff>4286250</xdr:colOff>
      <xdr:row>22</xdr:row>
      <xdr:rowOff>0</xdr:rowOff>
    </xdr:to>
    <xdr:sp>
      <xdr:nvSpPr>
        <xdr:cNvPr id="7" name="Line 7"/>
        <xdr:cNvSpPr>
          <a:spLocks/>
        </xdr:cNvSpPr>
      </xdr:nvSpPr>
      <xdr:spPr>
        <a:xfrm>
          <a:off x="657225" y="7210425"/>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200025</xdr:colOff>
      <xdr:row>5</xdr:row>
      <xdr:rowOff>0</xdr:rowOff>
    </xdr:from>
    <xdr:to>
      <xdr:col>2</xdr:col>
      <xdr:colOff>381000</xdr:colOff>
      <xdr:row>5</xdr:row>
      <xdr:rowOff>0</xdr:rowOff>
    </xdr:to>
    <xdr:sp>
      <xdr:nvSpPr>
        <xdr:cNvPr id="8" name="Rectangle 8"/>
        <xdr:cNvSpPr>
          <a:spLocks/>
        </xdr:cNvSpPr>
      </xdr:nvSpPr>
      <xdr:spPr>
        <a:xfrm>
          <a:off x="5143500" y="12954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714375</xdr:colOff>
      <xdr:row>34</xdr:row>
      <xdr:rowOff>485775</xdr:rowOff>
    </xdr:from>
    <xdr:to>
      <xdr:col>3</xdr:col>
      <xdr:colOff>95250</xdr:colOff>
      <xdr:row>34</xdr:row>
      <xdr:rowOff>714375</xdr:rowOff>
    </xdr:to>
    <xdr:sp>
      <xdr:nvSpPr>
        <xdr:cNvPr id="9" name="Rectangle 9"/>
        <xdr:cNvSpPr>
          <a:spLocks/>
        </xdr:cNvSpPr>
      </xdr:nvSpPr>
      <xdr:spPr>
        <a:xfrm>
          <a:off x="5657850" y="10868025"/>
          <a:ext cx="6572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723900</xdr:colOff>
      <xdr:row>36</xdr:row>
      <xdr:rowOff>295275</xdr:rowOff>
    </xdr:from>
    <xdr:to>
      <xdr:col>3</xdr:col>
      <xdr:colOff>123825</xdr:colOff>
      <xdr:row>36</xdr:row>
      <xdr:rowOff>561975</xdr:rowOff>
    </xdr:to>
    <xdr:sp>
      <xdr:nvSpPr>
        <xdr:cNvPr id="10" name="Rectangle 10"/>
        <xdr:cNvSpPr>
          <a:spLocks/>
        </xdr:cNvSpPr>
      </xdr:nvSpPr>
      <xdr:spPr>
        <a:xfrm>
          <a:off x="5667375" y="12954000"/>
          <a:ext cx="6762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714375</xdr:colOff>
      <xdr:row>35</xdr:row>
      <xdr:rowOff>485775</xdr:rowOff>
    </xdr:from>
    <xdr:to>
      <xdr:col>3</xdr:col>
      <xdr:colOff>95250</xdr:colOff>
      <xdr:row>35</xdr:row>
      <xdr:rowOff>714375</xdr:rowOff>
    </xdr:to>
    <xdr:sp>
      <xdr:nvSpPr>
        <xdr:cNvPr id="11" name="Rectangle 11"/>
        <xdr:cNvSpPr>
          <a:spLocks/>
        </xdr:cNvSpPr>
      </xdr:nvSpPr>
      <xdr:spPr>
        <a:xfrm>
          <a:off x="5657850" y="12068175"/>
          <a:ext cx="6572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38100</xdr:rowOff>
    </xdr:from>
    <xdr:to>
      <xdr:col>6</xdr:col>
      <xdr:colOff>1066800</xdr:colOff>
      <xdr:row>15</xdr:row>
      <xdr:rowOff>1543050</xdr:rowOff>
    </xdr:to>
    <xdr:sp>
      <xdr:nvSpPr>
        <xdr:cNvPr id="1" name="Text Box 1"/>
        <xdr:cNvSpPr txBox="1">
          <a:spLocks noChangeArrowheads="1"/>
        </xdr:cNvSpPr>
      </xdr:nvSpPr>
      <xdr:spPr>
        <a:xfrm>
          <a:off x="38100" y="4114800"/>
          <a:ext cx="5753100" cy="1504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Light"/>
              <a:ea typeface="Calibri Light"/>
              <a:cs typeface="Calibri Light"/>
            </a:rPr>
            <a:t>La detrazione dell'imposta relativa all'acquisto di bei ammortizzabili, nonché delle prestazioni di servizio relative alla trasformazione, al riadattamento o alla ristrutturazione dei beni stessi, operata ai sensi dell'art. 19, comma 5, è  soggetta a rettifica in ciascuno dei quattro anni successivi a quello della loro entrata in funzione, in caso di variazione della percentuale di detrazione superiore a 10 punti. 
</a:t>
          </a:r>
          <a:r>
            <a:rPr lang="en-US" cap="none" sz="1000" b="0" i="0" u="none" baseline="0">
              <a:solidFill>
                <a:srgbClr val="000000"/>
              </a:solidFill>
              <a:latin typeface="Calibri Light"/>
              <a:ea typeface="Calibri Light"/>
              <a:cs typeface="Calibri Light"/>
            </a:rPr>
            <a:t>La rettifica si effettua aumentando o diminuendo l'imposta annuale ammessa in detrazione in ragione di un quinto della differenza fra l'ammontare della detrazione operata e quello corrispondente alla percentuale di detrazione dell'anno di competenza. 
</a:t>
          </a:r>
          <a:r>
            <a:rPr lang="en-US" cap="none" sz="1000" b="0" i="0" u="none" baseline="0">
              <a:solidFill>
                <a:srgbClr val="000000"/>
              </a:solidFill>
              <a:latin typeface="Calibri Light"/>
              <a:ea typeface="Calibri Light"/>
              <a:cs typeface="Calibri Light"/>
            </a:rPr>
            <a:t>Se l'anno o gli anni di acquisto o di produzione del bene ammortizzabile non coincidono con quello della sua entrata in funzione, la prima rettifica deve comunque eseguita, per tutta l'imposta relativa al bene, in base alla percentuale di detrazione definitiva di quest'ultimo anno anche se lo scostamento non è superiore ai dieci punti.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Rectangle 1"/>
        <xdr:cNvSpPr>
          <a:spLocks/>
        </xdr:cNvSpPr>
      </xdr:nvSpPr>
      <xdr:spPr>
        <a:xfrm>
          <a:off x="116490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0</xdr:colOff>
      <xdr:row>0</xdr:row>
      <xdr:rowOff>0</xdr:rowOff>
    </xdr:from>
    <xdr:to>
      <xdr:col>6</xdr:col>
      <xdr:colOff>0</xdr:colOff>
      <xdr:row>0</xdr:row>
      <xdr:rowOff>0</xdr:rowOff>
    </xdr:to>
    <xdr:sp>
      <xdr:nvSpPr>
        <xdr:cNvPr id="2" name="Rectangle 2"/>
        <xdr:cNvSpPr>
          <a:spLocks/>
        </xdr:cNvSpPr>
      </xdr:nvSpPr>
      <xdr:spPr>
        <a:xfrm>
          <a:off x="116490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190500</xdr:colOff>
      <xdr:row>0</xdr:row>
      <xdr:rowOff>0</xdr:rowOff>
    </xdr:from>
    <xdr:to>
      <xdr:col>6</xdr:col>
      <xdr:colOff>561975</xdr:colOff>
      <xdr:row>0</xdr:row>
      <xdr:rowOff>0</xdr:rowOff>
    </xdr:to>
    <xdr:sp>
      <xdr:nvSpPr>
        <xdr:cNvPr id="3" name="Rectangle 3"/>
        <xdr:cNvSpPr>
          <a:spLocks/>
        </xdr:cNvSpPr>
      </xdr:nvSpPr>
      <xdr:spPr>
        <a:xfrm>
          <a:off x="11839575" y="0"/>
          <a:ext cx="371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180975</xdr:colOff>
      <xdr:row>0</xdr:row>
      <xdr:rowOff>0</xdr:rowOff>
    </xdr:from>
    <xdr:to>
      <xdr:col>6</xdr:col>
      <xdr:colOff>542925</xdr:colOff>
      <xdr:row>0</xdr:row>
      <xdr:rowOff>0</xdr:rowOff>
    </xdr:to>
    <xdr:sp>
      <xdr:nvSpPr>
        <xdr:cNvPr id="4" name="Rectangle 4"/>
        <xdr:cNvSpPr>
          <a:spLocks/>
        </xdr:cNvSpPr>
      </xdr:nvSpPr>
      <xdr:spPr>
        <a:xfrm>
          <a:off x="11830050" y="0"/>
          <a:ext cx="361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0</xdr:colOff>
      <xdr:row>19</xdr:row>
      <xdr:rowOff>38100</xdr:rowOff>
    </xdr:from>
    <xdr:to>
      <xdr:col>1</xdr:col>
      <xdr:colOff>0</xdr:colOff>
      <xdr:row>19</xdr:row>
      <xdr:rowOff>323850</xdr:rowOff>
    </xdr:to>
    <xdr:sp>
      <xdr:nvSpPr>
        <xdr:cNvPr id="5" name="Rectangle 5"/>
        <xdr:cNvSpPr>
          <a:spLocks/>
        </xdr:cNvSpPr>
      </xdr:nvSpPr>
      <xdr:spPr>
        <a:xfrm>
          <a:off x="2124075" y="8591550"/>
          <a:ext cx="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4</xdr:row>
      <xdr:rowOff>76200</xdr:rowOff>
    </xdr:from>
    <xdr:to>
      <xdr:col>5</xdr:col>
      <xdr:colOff>1104900</xdr:colOff>
      <xdr:row>4</xdr:row>
      <xdr:rowOff>295275</xdr:rowOff>
    </xdr:to>
    <xdr:sp>
      <xdr:nvSpPr>
        <xdr:cNvPr id="6" name="Rectangle 6"/>
        <xdr:cNvSpPr>
          <a:spLocks/>
        </xdr:cNvSpPr>
      </xdr:nvSpPr>
      <xdr:spPr>
        <a:xfrm>
          <a:off x="10582275" y="2914650"/>
          <a:ext cx="447675" cy="219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MS Sans Serif"/>
              <a:ea typeface="MS Sans Serif"/>
              <a:cs typeface="MS Sans Serif"/>
            </a:rPr>
            <a:t/>
          </a:r>
        </a:p>
      </xdr:txBody>
    </xdr:sp>
    <xdr:clientData/>
  </xdr:twoCellAnchor>
  <xdr:twoCellAnchor>
    <xdr:from>
      <xdr:col>5</xdr:col>
      <xdr:colOff>657225</xdr:colOff>
      <xdr:row>5</xdr:row>
      <xdr:rowOff>66675</xdr:rowOff>
    </xdr:from>
    <xdr:to>
      <xdr:col>5</xdr:col>
      <xdr:colOff>1104900</xdr:colOff>
      <xdr:row>5</xdr:row>
      <xdr:rowOff>276225</xdr:rowOff>
    </xdr:to>
    <xdr:sp>
      <xdr:nvSpPr>
        <xdr:cNvPr id="7" name="Rectangle 7"/>
        <xdr:cNvSpPr>
          <a:spLocks/>
        </xdr:cNvSpPr>
      </xdr:nvSpPr>
      <xdr:spPr>
        <a:xfrm>
          <a:off x="10582275" y="3286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6</xdr:row>
      <xdr:rowOff>66675</xdr:rowOff>
    </xdr:from>
    <xdr:to>
      <xdr:col>5</xdr:col>
      <xdr:colOff>1104900</xdr:colOff>
      <xdr:row>6</xdr:row>
      <xdr:rowOff>276225</xdr:rowOff>
    </xdr:to>
    <xdr:sp>
      <xdr:nvSpPr>
        <xdr:cNvPr id="8" name="Rectangle 8"/>
        <xdr:cNvSpPr>
          <a:spLocks/>
        </xdr:cNvSpPr>
      </xdr:nvSpPr>
      <xdr:spPr>
        <a:xfrm>
          <a:off x="10582275" y="3667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8</xdr:row>
      <xdr:rowOff>76200</xdr:rowOff>
    </xdr:from>
    <xdr:to>
      <xdr:col>5</xdr:col>
      <xdr:colOff>1104900</xdr:colOff>
      <xdr:row>8</xdr:row>
      <xdr:rowOff>295275</xdr:rowOff>
    </xdr:to>
    <xdr:sp>
      <xdr:nvSpPr>
        <xdr:cNvPr id="9" name="Rectangle 9"/>
        <xdr:cNvSpPr>
          <a:spLocks/>
        </xdr:cNvSpPr>
      </xdr:nvSpPr>
      <xdr:spPr>
        <a:xfrm>
          <a:off x="10582275" y="4438650"/>
          <a:ext cx="447675" cy="219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MS Sans Serif"/>
              <a:ea typeface="MS Sans Serif"/>
              <a:cs typeface="MS Sans Serif"/>
            </a:rPr>
            <a:t/>
          </a:r>
        </a:p>
      </xdr:txBody>
    </xdr:sp>
    <xdr:clientData/>
  </xdr:twoCellAnchor>
  <xdr:twoCellAnchor>
    <xdr:from>
      <xdr:col>5</xdr:col>
      <xdr:colOff>657225</xdr:colOff>
      <xdr:row>9</xdr:row>
      <xdr:rowOff>66675</xdr:rowOff>
    </xdr:from>
    <xdr:to>
      <xdr:col>5</xdr:col>
      <xdr:colOff>1104900</xdr:colOff>
      <xdr:row>9</xdr:row>
      <xdr:rowOff>276225</xdr:rowOff>
    </xdr:to>
    <xdr:sp>
      <xdr:nvSpPr>
        <xdr:cNvPr id="10" name="Rectangle 10"/>
        <xdr:cNvSpPr>
          <a:spLocks/>
        </xdr:cNvSpPr>
      </xdr:nvSpPr>
      <xdr:spPr>
        <a:xfrm>
          <a:off x="10582275" y="4810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10</xdr:row>
      <xdr:rowOff>66675</xdr:rowOff>
    </xdr:from>
    <xdr:to>
      <xdr:col>5</xdr:col>
      <xdr:colOff>1104900</xdr:colOff>
      <xdr:row>10</xdr:row>
      <xdr:rowOff>276225</xdr:rowOff>
    </xdr:to>
    <xdr:sp>
      <xdr:nvSpPr>
        <xdr:cNvPr id="11" name="Rectangle 11"/>
        <xdr:cNvSpPr>
          <a:spLocks/>
        </xdr:cNvSpPr>
      </xdr:nvSpPr>
      <xdr:spPr>
        <a:xfrm>
          <a:off x="10582275" y="5191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12</xdr:row>
      <xdr:rowOff>76200</xdr:rowOff>
    </xdr:from>
    <xdr:to>
      <xdr:col>5</xdr:col>
      <xdr:colOff>1104900</xdr:colOff>
      <xdr:row>12</xdr:row>
      <xdr:rowOff>295275</xdr:rowOff>
    </xdr:to>
    <xdr:sp>
      <xdr:nvSpPr>
        <xdr:cNvPr id="12" name="Rectangle 12"/>
        <xdr:cNvSpPr>
          <a:spLocks/>
        </xdr:cNvSpPr>
      </xdr:nvSpPr>
      <xdr:spPr>
        <a:xfrm>
          <a:off x="10582275" y="5962650"/>
          <a:ext cx="447675" cy="219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MS Sans Serif"/>
              <a:ea typeface="MS Sans Serif"/>
              <a:cs typeface="MS Sans Serif"/>
            </a:rPr>
            <a:t/>
          </a:r>
        </a:p>
      </xdr:txBody>
    </xdr:sp>
    <xdr:clientData/>
  </xdr:twoCellAnchor>
  <xdr:twoCellAnchor>
    <xdr:from>
      <xdr:col>5</xdr:col>
      <xdr:colOff>657225</xdr:colOff>
      <xdr:row>13</xdr:row>
      <xdr:rowOff>66675</xdr:rowOff>
    </xdr:from>
    <xdr:to>
      <xdr:col>5</xdr:col>
      <xdr:colOff>1104900</xdr:colOff>
      <xdr:row>13</xdr:row>
      <xdr:rowOff>276225</xdr:rowOff>
    </xdr:to>
    <xdr:sp>
      <xdr:nvSpPr>
        <xdr:cNvPr id="13" name="Rectangle 13"/>
        <xdr:cNvSpPr>
          <a:spLocks/>
        </xdr:cNvSpPr>
      </xdr:nvSpPr>
      <xdr:spPr>
        <a:xfrm>
          <a:off x="10582275" y="6334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14</xdr:row>
      <xdr:rowOff>66675</xdr:rowOff>
    </xdr:from>
    <xdr:to>
      <xdr:col>5</xdr:col>
      <xdr:colOff>1104900</xdr:colOff>
      <xdr:row>14</xdr:row>
      <xdr:rowOff>276225</xdr:rowOff>
    </xdr:to>
    <xdr:sp>
      <xdr:nvSpPr>
        <xdr:cNvPr id="14" name="Rectangle 14"/>
        <xdr:cNvSpPr>
          <a:spLocks/>
        </xdr:cNvSpPr>
      </xdr:nvSpPr>
      <xdr:spPr>
        <a:xfrm>
          <a:off x="10582275" y="6715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16</xdr:row>
      <xdr:rowOff>66675</xdr:rowOff>
    </xdr:from>
    <xdr:to>
      <xdr:col>5</xdr:col>
      <xdr:colOff>1104900</xdr:colOff>
      <xdr:row>16</xdr:row>
      <xdr:rowOff>276225</xdr:rowOff>
    </xdr:to>
    <xdr:sp>
      <xdr:nvSpPr>
        <xdr:cNvPr id="15" name="Rectangle 15"/>
        <xdr:cNvSpPr>
          <a:spLocks/>
        </xdr:cNvSpPr>
      </xdr:nvSpPr>
      <xdr:spPr>
        <a:xfrm>
          <a:off x="10582275" y="7477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17</xdr:row>
      <xdr:rowOff>66675</xdr:rowOff>
    </xdr:from>
    <xdr:to>
      <xdr:col>5</xdr:col>
      <xdr:colOff>1104900</xdr:colOff>
      <xdr:row>17</xdr:row>
      <xdr:rowOff>285750</xdr:rowOff>
    </xdr:to>
    <xdr:sp>
      <xdr:nvSpPr>
        <xdr:cNvPr id="16" name="Rectangle 16"/>
        <xdr:cNvSpPr>
          <a:spLocks/>
        </xdr:cNvSpPr>
      </xdr:nvSpPr>
      <xdr:spPr>
        <a:xfrm>
          <a:off x="10582275" y="7858125"/>
          <a:ext cx="447675" cy="219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MS Sans Serif"/>
              <a:ea typeface="MS Sans Serif"/>
              <a:cs typeface="MS Sans Serif"/>
            </a:rPr>
            <a:t/>
          </a:r>
        </a:p>
      </xdr:txBody>
    </xdr:sp>
    <xdr:clientData/>
  </xdr:twoCellAnchor>
  <xdr:twoCellAnchor>
    <xdr:from>
      <xdr:col>1</xdr:col>
      <xdr:colOff>657225</xdr:colOff>
      <xdr:row>27</xdr:row>
      <xdr:rowOff>66675</xdr:rowOff>
    </xdr:from>
    <xdr:to>
      <xdr:col>1</xdr:col>
      <xdr:colOff>1104900</xdr:colOff>
      <xdr:row>27</xdr:row>
      <xdr:rowOff>276225</xdr:rowOff>
    </xdr:to>
    <xdr:sp>
      <xdr:nvSpPr>
        <xdr:cNvPr id="17" name="Rectangle 18"/>
        <xdr:cNvSpPr>
          <a:spLocks/>
        </xdr:cNvSpPr>
      </xdr:nvSpPr>
      <xdr:spPr>
        <a:xfrm>
          <a:off x="2781300" y="11706225"/>
          <a:ext cx="447675"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MS Sans Serif"/>
              <a:ea typeface="MS Sans Serif"/>
              <a:cs typeface="MS Sans Serif"/>
            </a:rPr>
            <a:t/>
          </a:r>
        </a:p>
      </xdr:txBody>
    </xdr:sp>
    <xdr:clientData/>
  </xdr:twoCellAnchor>
  <xdr:twoCellAnchor>
    <xdr:from>
      <xdr:col>2</xdr:col>
      <xdr:colOff>657225</xdr:colOff>
      <xdr:row>27</xdr:row>
      <xdr:rowOff>66675</xdr:rowOff>
    </xdr:from>
    <xdr:to>
      <xdr:col>2</xdr:col>
      <xdr:colOff>1104900</xdr:colOff>
      <xdr:row>27</xdr:row>
      <xdr:rowOff>276225</xdr:rowOff>
    </xdr:to>
    <xdr:sp>
      <xdr:nvSpPr>
        <xdr:cNvPr id="18" name="Rectangle 19"/>
        <xdr:cNvSpPr>
          <a:spLocks/>
        </xdr:cNvSpPr>
      </xdr:nvSpPr>
      <xdr:spPr>
        <a:xfrm>
          <a:off x="4495800" y="117062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657225</xdr:colOff>
      <xdr:row>27</xdr:row>
      <xdr:rowOff>66675</xdr:rowOff>
    </xdr:from>
    <xdr:to>
      <xdr:col>3</xdr:col>
      <xdr:colOff>1104900</xdr:colOff>
      <xdr:row>27</xdr:row>
      <xdr:rowOff>276225</xdr:rowOff>
    </xdr:to>
    <xdr:sp>
      <xdr:nvSpPr>
        <xdr:cNvPr id="19" name="Rectangle 20"/>
        <xdr:cNvSpPr>
          <a:spLocks/>
        </xdr:cNvSpPr>
      </xdr:nvSpPr>
      <xdr:spPr>
        <a:xfrm>
          <a:off x="6600825" y="117062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7</xdr:row>
      <xdr:rowOff>66675</xdr:rowOff>
    </xdr:from>
    <xdr:to>
      <xdr:col>5</xdr:col>
      <xdr:colOff>1104900</xdr:colOff>
      <xdr:row>7</xdr:row>
      <xdr:rowOff>276225</xdr:rowOff>
    </xdr:to>
    <xdr:sp>
      <xdr:nvSpPr>
        <xdr:cNvPr id="20" name="Rectangle 8"/>
        <xdr:cNvSpPr>
          <a:spLocks/>
        </xdr:cNvSpPr>
      </xdr:nvSpPr>
      <xdr:spPr>
        <a:xfrm>
          <a:off x="10582275" y="4048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8</xdr:row>
      <xdr:rowOff>66675</xdr:rowOff>
    </xdr:from>
    <xdr:to>
      <xdr:col>5</xdr:col>
      <xdr:colOff>1104900</xdr:colOff>
      <xdr:row>8</xdr:row>
      <xdr:rowOff>276225</xdr:rowOff>
    </xdr:to>
    <xdr:sp>
      <xdr:nvSpPr>
        <xdr:cNvPr id="21" name="Rectangle 8"/>
        <xdr:cNvSpPr>
          <a:spLocks/>
        </xdr:cNvSpPr>
      </xdr:nvSpPr>
      <xdr:spPr>
        <a:xfrm>
          <a:off x="10582275" y="4429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9</xdr:row>
      <xdr:rowOff>66675</xdr:rowOff>
    </xdr:from>
    <xdr:to>
      <xdr:col>5</xdr:col>
      <xdr:colOff>1104900</xdr:colOff>
      <xdr:row>9</xdr:row>
      <xdr:rowOff>276225</xdr:rowOff>
    </xdr:to>
    <xdr:sp>
      <xdr:nvSpPr>
        <xdr:cNvPr id="22" name="Rectangle 8"/>
        <xdr:cNvSpPr>
          <a:spLocks/>
        </xdr:cNvSpPr>
      </xdr:nvSpPr>
      <xdr:spPr>
        <a:xfrm>
          <a:off x="10582275" y="4810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10</xdr:row>
      <xdr:rowOff>66675</xdr:rowOff>
    </xdr:from>
    <xdr:to>
      <xdr:col>5</xdr:col>
      <xdr:colOff>1104900</xdr:colOff>
      <xdr:row>10</xdr:row>
      <xdr:rowOff>276225</xdr:rowOff>
    </xdr:to>
    <xdr:sp>
      <xdr:nvSpPr>
        <xdr:cNvPr id="23" name="Rectangle 8"/>
        <xdr:cNvSpPr>
          <a:spLocks/>
        </xdr:cNvSpPr>
      </xdr:nvSpPr>
      <xdr:spPr>
        <a:xfrm>
          <a:off x="10582275" y="5191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11</xdr:row>
      <xdr:rowOff>66675</xdr:rowOff>
    </xdr:from>
    <xdr:to>
      <xdr:col>5</xdr:col>
      <xdr:colOff>1104900</xdr:colOff>
      <xdr:row>11</xdr:row>
      <xdr:rowOff>276225</xdr:rowOff>
    </xdr:to>
    <xdr:sp>
      <xdr:nvSpPr>
        <xdr:cNvPr id="24" name="Rectangle 8"/>
        <xdr:cNvSpPr>
          <a:spLocks/>
        </xdr:cNvSpPr>
      </xdr:nvSpPr>
      <xdr:spPr>
        <a:xfrm>
          <a:off x="10582275" y="5572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12</xdr:row>
      <xdr:rowOff>66675</xdr:rowOff>
    </xdr:from>
    <xdr:to>
      <xdr:col>5</xdr:col>
      <xdr:colOff>1104900</xdr:colOff>
      <xdr:row>12</xdr:row>
      <xdr:rowOff>276225</xdr:rowOff>
    </xdr:to>
    <xdr:sp>
      <xdr:nvSpPr>
        <xdr:cNvPr id="25" name="Rectangle 8"/>
        <xdr:cNvSpPr>
          <a:spLocks/>
        </xdr:cNvSpPr>
      </xdr:nvSpPr>
      <xdr:spPr>
        <a:xfrm>
          <a:off x="10582275" y="5953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13</xdr:row>
      <xdr:rowOff>66675</xdr:rowOff>
    </xdr:from>
    <xdr:to>
      <xdr:col>5</xdr:col>
      <xdr:colOff>1104900</xdr:colOff>
      <xdr:row>13</xdr:row>
      <xdr:rowOff>276225</xdr:rowOff>
    </xdr:to>
    <xdr:sp>
      <xdr:nvSpPr>
        <xdr:cNvPr id="26" name="Rectangle 8"/>
        <xdr:cNvSpPr>
          <a:spLocks/>
        </xdr:cNvSpPr>
      </xdr:nvSpPr>
      <xdr:spPr>
        <a:xfrm>
          <a:off x="10582275" y="6334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14</xdr:row>
      <xdr:rowOff>66675</xdr:rowOff>
    </xdr:from>
    <xdr:to>
      <xdr:col>5</xdr:col>
      <xdr:colOff>1104900</xdr:colOff>
      <xdr:row>14</xdr:row>
      <xdr:rowOff>276225</xdr:rowOff>
    </xdr:to>
    <xdr:sp>
      <xdr:nvSpPr>
        <xdr:cNvPr id="27" name="Rectangle 8"/>
        <xdr:cNvSpPr>
          <a:spLocks/>
        </xdr:cNvSpPr>
      </xdr:nvSpPr>
      <xdr:spPr>
        <a:xfrm>
          <a:off x="10582275" y="6715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15</xdr:row>
      <xdr:rowOff>66675</xdr:rowOff>
    </xdr:from>
    <xdr:to>
      <xdr:col>5</xdr:col>
      <xdr:colOff>1104900</xdr:colOff>
      <xdr:row>15</xdr:row>
      <xdr:rowOff>276225</xdr:rowOff>
    </xdr:to>
    <xdr:sp>
      <xdr:nvSpPr>
        <xdr:cNvPr id="28" name="Rectangle 8"/>
        <xdr:cNvSpPr>
          <a:spLocks/>
        </xdr:cNvSpPr>
      </xdr:nvSpPr>
      <xdr:spPr>
        <a:xfrm>
          <a:off x="10582275" y="7096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16</xdr:row>
      <xdr:rowOff>66675</xdr:rowOff>
    </xdr:from>
    <xdr:to>
      <xdr:col>5</xdr:col>
      <xdr:colOff>1104900</xdr:colOff>
      <xdr:row>16</xdr:row>
      <xdr:rowOff>276225</xdr:rowOff>
    </xdr:to>
    <xdr:sp>
      <xdr:nvSpPr>
        <xdr:cNvPr id="29" name="Rectangle 8"/>
        <xdr:cNvSpPr>
          <a:spLocks/>
        </xdr:cNvSpPr>
      </xdr:nvSpPr>
      <xdr:spPr>
        <a:xfrm>
          <a:off x="10582275" y="7477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17</xdr:row>
      <xdr:rowOff>66675</xdr:rowOff>
    </xdr:from>
    <xdr:to>
      <xdr:col>5</xdr:col>
      <xdr:colOff>1104900</xdr:colOff>
      <xdr:row>17</xdr:row>
      <xdr:rowOff>276225</xdr:rowOff>
    </xdr:to>
    <xdr:sp>
      <xdr:nvSpPr>
        <xdr:cNvPr id="30" name="Rectangle 8"/>
        <xdr:cNvSpPr>
          <a:spLocks/>
        </xdr:cNvSpPr>
      </xdr:nvSpPr>
      <xdr:spPr>
        <a:xfrm>
          <a:off x="10582275" y="7858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657225</xdr:colOff>
      <xdr:row>7</xdr:row>
      <xdr:rowOff>66675</xdr:rowOff>
    </xdr:from>
    <xdr:to>
      <xdr:col>6</xdr:col>
      <xdr:colOff>1104900</xdr:colOff>
      <xdr:row>7</xdr:row>
      <xdr:rowOff>276225</xdr:rowOff>
    </xdr:to>
    <xdr:sp>
      <xdr:nvSpPr>
        <xdr:cNvPr id="31" name="Rectangle 8"/>
        <xdr:cNvSpPr>
          <a:spLocks/>
        </xdr:cNvSpPr>
      </xdr:nvSpPr>
      <xdr:spPr>
        <a:xfrm>
          <a:off x="12306300" y="4048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657225</xdr:colOff>
      <xdr:row>7</xdr:row>
      <xdr:rowOff>66675</xdr:rowOff>
    </xdr:from>
    <xdr:to>
      <xdr:col>6</xdr:col>
      <xdr:colOff>1104900</xdr:colOff>
      <xdr:row>7</xdr:row>
      <xdr:rowOff>276225</xdr:rowOff>
    </xdr:to>
    <xdr:sp>
      <xdr:nvSpPr>
        <xdr:cNvPr id="32" name="Rectangle 8"/>
        <xdr:cNvSpPr>
          <a:spLocks/>
        </xdr:cNvSpPr>
      </xdr:nvSpPr>
      <xdr:spPr>
        <a:xfrm>
          <a:off x="12306300" y="4048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657225</xdr:colOff>
      <xdr:row>11</xdr:row>
      <xdr:rowOff>66675</xdr:rowOff>
    </xdr:from>
    <xdr:to>
      <xdr:col>6</xdr:col>
      <xdr:colOff>1104900</xdr:colOff>
      <xdr:row>11</xdr:row>
      <xdr:rowOff>276225</xdr:rowOff>
    </xdr:to>
    <xdr:sp>
      <xdr:nvSpPr>
        <xdr:cNvPr id="33" name="Rectangle 8"/>
        <xdr:cNvSpPr>
          <a:spLocks/>
        </xdr:cNvSpPr>
      </xdr:nvSpPr>
      <xdr:spPr>
        <a:xfrm>
          <a:off x="12306300" y="5572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657225</xdr:colOff>
      <xdr:row>15</xdr:row>
      <xdr:rowOff>66675</xdr:rowOff>
    </xdr:from>
    <xdr:to>
      <xdr:col>6</xdr:col>
      <xdr:colOff>1104900</xdr:colOff>
      <xdr:row>15</xdr:row>
      <xdr:rowOff>276225</xdr:rowOff>
    </xdr:to>
    <xdr:sp>
      <xdr:nvSpPr>
        <xdr:cNvPr id="34" name="Rectangle 8"/>
        <xdr:cNvSpPr>
          <a:spLocks/>
        </xdr:cNvSpPr>
      </xdr:nvSpPr>
      <xdr:spPr>
        <a:xfrm>
          <a:off x="12306300" y="7096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657225</xdr:colOff>
      <xdr:row>20</xdr:row>
      <xdr:rowOff>66675</xdr:rowOff>
    </xdr:from>
    <xdr:to>
      <xdr:col>6</xdr:col>
      <xdr:colOff>1104900</xdr:colOff>
      <xdr:row>20</xdr:row>
      <xdr:rowOff>276225</xdr:rowOff>
    </xdr:to>
    <xdr:sp>
      <xdr:nvSpPr>
        <xdr:cNvPr id="35" name="Rectangle 8"/>
        <xdr:cNvSpPr>
          <a:spLocks/>
        </xdr:cNvSpPr>
      </xdr:nvSpPr>
      <xdr:spPr>
        <a:xfrm>
          <a:off x="12306300" y="92202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20</xdr:row>
      <xdr:rowOff>66675</xdr:rowOff>
    </xdr:from>
    <xdr:to>
      <xdr:col>5</xdr:col>
      <xdr:colOff>1104900</xdr:colOff>
      <xdr:row>20</xdr:row>
      <xdr:rowOff>285750</xdr:rowOff>
    </xdr:to>
    <xdr:sp>
      <xdr:nvSpPr>
        <xdr:cNvPr id="36" name="Rectangle 16"/>
        <xdr:cNvSpPr>
          <a:spLocks/>
        </xdr:cNvSpPr>
      </xdr:nvSpPr>
      <xdr:spPr>
        <a:xfrm>
          <a:off x="10582275" y="9220200"/>
          <a:ext cx="447675" cy="219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MS Sans Serif"/>
              <a:ea typeface="MS Sans Serif"/>
              <a:cs typeface="MS Sans Serif"/>
            </a:rPr>
            <a:t/>
          </a:r>
        </a:p>
      </xdr:txBody>
    </xdr:sp>
    <xdr:clientData/>
  </xdr:twoCellAnchor>
  <xdr:twoCellAnchor>
    <xdr:from>
      <xdr:col>5</xdr:col>
      <xdr:colOff>657225</xdr:colOff>
      <xdr:row>20</xdr:row>
      <xdr:rowOff>66675</xdr:rowOff>
    </xdr:from>
    <xdr:to>
      <xdr:col>5</xdr:col>
      <xdr:colOff>1104900</xdr:colOff>
      <xdr:row>20</xdr:row>
      <xdr:rowOff>276225</xdr:rowOff>
    </xdr:to>
    <xdr:sp>
      <xdr:nvSpPr>
        <xdr:cNvPr id="37" name="Rectangle 8"/>
        <xdr:cNvSpPr>
          <a:spLocks/>
        </xdr:cNvSpPr>
      </xdr:nvSpPr>
      <xdr:spPr>
        <a:xfrm>
          <a:off x="10582275" y="92202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19</xdr:row>
      <xdr:rowOff>66675</xdr:rowOff>
    </xdr:from>
    <xdr:to>
      <xdr:col>5</xdr:col>
      <xdr:colOff>1104900</xdr:colOff>
      <xdr:row>19</xdr:row>
      <xdr:rowOff>285750</xdr:rowOff>
    </xdr:to>
    <xdr:sp>
      <xdr:nvSpPr>
        <xdr:cNvPr id="38" name="Rectangle 16"/>
        <xdr:cNvSpPr>
          <a:spLocks/>
        </xdr:cNvSpPr>
      </xdr:nvSpPr>
      <xdr:spPr>
        <a:xfrm>
          <a:off x="10582275" y="8620125"/>
          <a:ext cx="447675" cy="219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MS Sans Serif"/>
              <a:ea typeface="MS Sans Serif"/>
              <a:cs typeface="MS Sans Serif"/>
            </a:rPr>
            <a:t/>
          </a:r>
        </a:p>
      </xdr:txBody>
    </xdr:sp>
    <xdr:clientData/>
  </xdr:twoCellAnchor>
  <xdr:twoCellAnchor>
    <xdr:from>
      <xdr:col>5</xdr:col>
      <xdr:colOff>657225</xdr:colOff>
      <xdr:row>19</xdr:row>
      <xdr:rowOff>66675</xdr:rowOff>
    </xdr:from>
    <xdr:to>
      <xdr:col>5</xdr:col>
      <xdr:colOff>1104900</xdr:colOff>
      <xdr:row>19</xdr:row>
      <xdr:rowOff>276225</xdr:rowOff>
    </xdr:to>
    <xdr:sp>
      <xdr:nvSpPr>
        <xdr:cNvPr id="39" name="Rectangle 8"/>
        <xdr:cNvSpPr>
          <a:spLocks/>
        </xdr:cNvSpPr>
      </xdr:nvSpPr>
      <xdr:spPr>
        <a:xfrm>
          <a:off x="10582275" y="862012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1</xdr:row>
      <xdr:rowOff>190500</xdr:rowOff>
    </xdr:from>
    <xdr:to>
      <xdr:col>6</xdr:col>
      <xdr:colOff>1514475</xdr:colOff>
      <xdr:row>2</xdr:row>
      <xdr:rowOff>828675</xdr:rowOff>
    </xdr:to>
    <xdr:sp>
      <xdr:nvSpPr>
        <xdr:cNvPr id="40" name="CasellaDiTesto 1"/>
        <xdr:cNvSpPr txBox="1">
          <a:spLocks noChangeArrowheads="1"/>
        </xdr:cNvSpPr>
      </xdr:nvSpPr>
      <xdr:spPr>
        <a:xfrm>
          <a:off x="28575" y="581025"/>
          <a:ext cx="13134975"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Light"/>
              <a:ea typeface="Calibri Light"/>
              <a:cs typeface="Calibri Light"/>
            </a:rPr>
            <a:t>La compilazione del quadro VH va effettuata esclusivamente in caso di comunicazione / integrazione / correzione dei dati omessi / incompleti / errati delle Comunicazioni delle liquidazioni IVA periodiche inviate all’Agenzia delle Entrate. il quadro VH  va compilato solo se si intende inviare, integrare o correggere i dati omessi nelle comunicazioni delle liquidazioni periodiche Iva. In questo caso vanno indicati tutti i dati richiesti nel quadro e cioè anche quelli non oggetto di integrazione o correzione. 
</a:t>
          </a:r>
          <a:r>
            <a:rPr lang="en-US" cap="none" sz="1600" b="0" i="0" u="none" baseline="0">
              <a:solidFill>
                <a:srgbClr val="000000"/>
              </a:solidFill>
              <a:latin typeface="Calibri Light"/>
              <a:ea typeface="Calibri Light"/>
              <a:cs typeface="Calibri Light"/>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123825</xdr:rowOff>
    </xdr:from>
    <xdr:to>
      <xdr:col>8</xdr:col>
      <xdr:colOff>514350</xdr:colOff>
      <xdr:row>26</xdr:row>
      <xdr:rowOff>47625</xdr:rowOff>
    </xdr:to>
    <xdr:sp>
      <xdr:nvSpPr>
        <xdr:cNvPr id="1" name="CasellaDiTesto 1"/>
        <xdr:cNvSpPr txBox="1">
          <a:spLocks noChangeArrowheads="1"/>
        </xdr:cNvSpPr>
      </xdr:nvSpPr>
      <xdr:spPr>
        <a:xfrm>
          <a:off x="28575" y="123825"/>
          <a:ext cx="5362575" cy="413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Light"/>
              <a:ea typeface="Calibri Light"/>
              <a:cs typeface="Calibri Light"/>
            </a:rPr>
            <a:t>La comunicazione dei dati delle liquidazioni periodiche relativa all’ultimo trimestre del 2020, può essere omessa se viene compilato il quadro VP della dichiarazione annuale Iva e questa viene trasmessa entro il termine per la predetta comunicazione, che scade lunedì 1 marzo 2021 (per effetto della scadenza del termine ordinario nel giorno di domenica). 
</a:t>
          </a:r>
          <a:r>
            <a:rPr lang="en-US" cap="none" sz="1100" b="0" i="0" u="none" baseline="0">
              <a:solidFill>
                <a:srgbClr val="000000"/>
              </a:solidFill>
              <a:latin typeface="Calibri Light"/>
              <a:ea typeface="Calibri Light"/>
              <a:cs typeface="Calibri Light"/>
            </a:rPr>
            <a:t>
</a:t>
          </a:r>
          <a:r>
            <a:rPr lang="en-US" cap="none" sz="1100" b="0" i="0" u="none" baseline="0">
              <a:solidFill>
                <a:srgbClr val="000000"/>
              </a:solidFill>
              <a:latin typeface="Calibri Light"/>
              <a:ea typeface="Calibri Light"/>
              <a:cs typeface="Calibri Light"/>
            </a:rPr>
            <a:t>Il quadro VP rimane in bianco se entro il predetto termine viene trasmessa la quarta comunicazione delle liquidazioni periodiche e la dichiarazione annuale Iva verrà inviata autonomamente entro il termine ordinario del 30 aprile.
</a:t>
          </a:r>
          <a:r>
            <a:rPr lang="en-US" cap="none" sz="1100" b="0" i="0" u="none" baseline="0">
              <a:solidFill>
                <a:srgbClr val="000000"/>
              </a:solidFill>
              <a:latin typeface="Calibri Light"/>
              <a:ea typeface="Calibri Light"/>
              <a:cs typeface="Calibri Light"/>
            </a:rPr>
            <a:t>Le modalità di compilazione del quadro VP sono identiche a quelle previste per la compilazione del modello di comunicazione delle liquidazioni periodiche Iva. 
</a:t>
          </a:r>
          <a:r>
            <a:rPr lang="en-US" cap="none" sz="1100" b="0" i="0" u="none" baseline="0">
              <a:solidFill>
                <a:srgbClr val="000000"/>
              </a:solidFill>
              <a:latin typeface="Calibri Light"/>
              <a:ea typeface="Calibri Light"/>
              <a:cs typeface="Calibri Light"/>
            </a:rPr>
            <a:t>
</a:t>
          </a:r>
          <a:r>
            <a:rPr lang="en-US" cap="none" sz="1100" b="0" i="0" u="none" baseline="0">
              <a:solidFill>
                <a:srgbClr val="000000"/>
              </a:solidFill>
              <a:latin typeface="Calibri Light"/>
              <a:ea typeface="Calibri Light"/>
              <a:cs typeface="Calibri Light"/>
            </a:rPr>
            <a:t>Il quadro potrebbe essere utilizzato anche per integrare o correggere i dati omessi incompleti o errati relativamente alla comunicazione della liquidazione periodica del quarto trimestre presentata precedentemente al 1</a:t>
          </a:r>
          <a:r>
            <a:rPr lang="en-US" cap="none" sz="1100" b="0" i="0" u="none" baseline="0">
              <a:solidFill>
                <a:srgbClr val="000000"/>
              </a:solidFill>
              <a:latin typeface="Calibri Light"/>
              <a:ea typeface="Calibri Light"/>
              <a:cs typeface="Calibri Light"/>
            </a:rPr>
            <a:t>°</a:t>
          </a:r>
          <a:r>
            <a:rPr lang="en-US" cap="none" sz="1100" b="0" i="0" u="none" baseline="0">
              <a:solidFill>
                <a:srgbClr val="000000"/>
              </a:solidFill>
              <a:latin typeface="Calibri Light"/>
              <a:ea typeface="Calibri Light"/>
              <a:cs typeface="Calibri Light"/>
            </a:rPr>
            <a:t> marzo; in questo caso il contribuente potrebbe contemporaneamente correggere la quarta comunicazione e presentare la dichiarazione annuale entro il 1</a:t>
          </a:r>
          <a:r>
            <a:rPr lang="en-US" cap="none" sz="1100" b="0" i="0" u="none" baseline="0">
              <a:solidFill>
                <a:srgbClr val="000000"/>
              </a:solidFill>
              <a:latin typeface="Calibri Light"/>
              <a:ea typeface="Calibri Light"/>
              <a:cs typeface="Calibri Light"/>
            </a:rPr>
            <a:t>°</a:t>
          </a:r>
          <a:r>
            <a:rPr lang="en-US" cap="none" sz="1100" b="0" i="0" u="none" baseline="0">
              <a:solidFill>
                <a:srgbClr val="000000"/>
              </a:solidFill>
              <a:latin typeface="Calibri Light"/>
              <a:ea typeface="Calibri Light"/>
              <a:cs typeface="Calibri Light"/>
            </a:rPr>
            <a:t> marzo, senza quindi compilare il quadro VH. Invece se si rende necessario correggere le liquidazioni periodiche relative ai primi tre trimestri occorre compilare il predetto quadro VH o il quadro VV.</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85725</xdr:rowOff>
    </xdr:from>
    <xdr:to>
      <xdr:col>9</xdr:col>
      <xdr:colOff>0</xdr:colOff>
      <xdr:row>4</xdr:row>
      <xdr:rowOff>85725</xdr:rowOff>
    </xdr:to>
    <xdr:sp>
      <xdr:nvSpPr>
        <xdr:cNvPr id="1" name="CasellaDiTesto 1"/>
        <xdr:cNvSpPr txBox="1">
          <a:spLocks noChangeArrowheads="1"/>
        </xdr:cNvSpPr>
      </xdr:nvSpPr>
      <xdr:spPr>
        <a:xfrm>
          <a:off x="47625" y="85725"/>
          <a:ext cx="7848600"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Il nuovo quadro VQ consente di determinare il credito degli anni precedenti “liberato” a seguito dei versamenti Iva “non spontanei” effettuati fino alla data di presentazione della dichiarazione, oltre che evidenziare l’eventuale credito “sospeso” per effetto di mancati versamenti periodici in relazione al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G33"/>
  <sheetViews>
    <sheetView zoomScalePageLayoutView="0" workbookViewId="0" topLeftCell="A19">
      <selection activeCell="G1" sqref="G1"/>
    </sheetView>
  </sheetViews>
  <sheetFormatPr defaultColWidth="9.140625" defaultRowHeight="12.75"/>
  <cols>
    <col min="1" max="1" width="27.00390625" style="3" customWidth="1"/>
    <col min="2" max="2" width="9.140625" style="3" customWidth="1"/>
    <col min="3" max="3" width="25.00390625" style="3" customWidth="1"/>
    <col min="4" max="4" width="10.8515625" style="3" customWidth="1"/>
    <col min="5" max="5" width="7.8515625" style="3" customWidth="1"/>
    <col min="6" max="6" width="9.140625" style="3" customWidth="1"/>
    <col min="7" max="7" width="7.421875" style="3" customWidth="1"/>
    <col min="8" max="16384" width="9.140625" style="3" customWidth="1"/>
  </cols>
  <sheetData>
    <row r="1" spans="1:7" ht="22.5" customHeight="1">
      <c r="A1" s="1" t="s">
        <v>268</v>
      </c>
      <c r="B1" s="2"/>
      <c r="C1" s="2"/>
      <c r="D1" s="2"/>
      <c r="E1" s="2"/>
      <c r="F1" s="2"/>
      <c r="G1" s="738" t="s">
        <v>704</v>
      </c>
    </row>
    <row r="2" spans="1:7" ht="36.75" customHeight="1">
      <c r="A2" s="4" t="s">
        <v>85</v>
      </c>
      <c r="B2" s="813"/>
      <c r="C2" s="813"/>
      <c r="D2" s="813"/>
      <c r="E2" s="813"/>
      <c r="F2" s="813"/>
      <c r="G2" s="813"/>
    </row>
    <row r="3" spans="1:6" ht="31.5" customHeight="1">
      <c r="A3" s="5" t="s">
        <v>269</v>
      </c>
      <c r="B3" s="6"/>
      <c r="C3" s="6"/>
      <c r="D3" s="7" t="s">
        <v>270</v>
      </c>
      <c r="E3" s="6"/>
      <c r="F3" s="7" t="s">
        <v>271</v>
      </c>
    </row>
    <row r="4" spans="1:6" ht="31.5" customHeight="1">
      <c r="A4" s="5" t="s">
        <v>272</v>
      </c>
      <c r="B4" s="6"/>
      <c r="C4" s="6"/>
      <c r="D4" s="7" t="s">
        <v>270</v>
      </c>
      <c r="E4" s="6"/>
      <c r="F4" s="7" t="s">
        <v>271</v>
      </c>
    </row>
    <row r="6" ht="15.75">
      <c r="A6" s="8" t="s">
        <v>86</v>
      </c>
    </row>
    <row r="7" spans="1:7" ht="22.5" customHeight="1">
      <c r="A7" s="814"/>
      <c r="B7" s="814"/>
      <c r="C7" s="814"/>
      <c r="D7" s="814"/>
      <c r="E7" s="814"/>
      <c r="F7" s="814"/>
      <c r="G7" s="814"/>
    </row>
    <row r="8" spans="1:7" ht="20.25" customHeight="1">
      <c r="A8" s="812"/>
      <c r="B8" s="812"/>
      <c r="C8" s="812"/>
      <c r="D8" s="812"/>
      <c r="E8" s="812"/>
      <c r="F8" s="812"/>
      <c r="G8" s="812"/>
    </row>
    <row r="9" spans="1:7" ht="20.25" customHeight="1">
      <c r="A9" s="812"/>
      <c r="B9" s="812"/>
      <c r="C9" s="812"/>
      <c r="D9" s="812"/>
      <c r="E9" s="812"/>
      <c r="F9" s="812"/>
      <c r="G9" s="812"/>
    </row>
    <row r="10" spans="1:7" ht="20.25" customHeight="1">
      <c r="A10" s="812"/>
      <c r="B10" s="812"/>
      <c r="C10" s="812"/>
      <c r="D10" s="812"/>
      <c r="E10" s="812"/>
      <c r="F10" s="812"/>
      <c r="G10" s="812"/>
    </row>
    <row r="11" spans="1:7" ht="20.25" customHeight="1">
      <c r="A11" s="9"/>
      <c r="B11" s="9"/>
      <c r="C11" s="9"/>
      <c r="D11" s="9"/>
      <c r="E11" s="9"/>
      <c r="F11" s="9"/>
      <c r="G11" s="9"/>
    </row>
    <row r="12" spans="1:7" ht="20.25" customHeight="1">
      <c r="A12" s="9" t="s">
        <v>337</v>
      </c>
      <c r="B12" s="9"/>
      <c r="D12" s="9" t="s">
        <v>336</v>
      </c>
      <c r="E12" s="9"/>
      <c r="F12" s="9"/>
      <c r="G12" s="9"/>
    </row>
    <row r="13" spans="1:7" ht="20.25" customHeight="1">
      <c r="A13" s="9"/>
      <c r="B13" s="9"/>
      <c r="C13" s="9"/>
      <c r="D13" s="9"/>
      <c r="E13" s="9"/>
      <c r="F13" s="9"/>
      <c r="G13" s="9"/>
    </row>
    <row r="15" spans="1:7" ht="15.75">
      <c r="A15" s="10" t="s">
        <v>471</v>
      </c>
      <c r="B15" s="11"/>
      <c r="C15" s="11"/>
      <c r="D15" s="11"/>
      <c r="E15" s="11"/>
      <c r="F15" s="11"/>
      <c r="G15" s="12"/>
    </row>
    <row r="16" spans="1:7" ht="20.25" customHeight="1">
      <c r="A16" s="815"/>
      <c r="B16" s="816"/>
      <c r="C16" s="816"/>
      <c r="D16" s="816"/>
      <c r="E16" s="816"/>
      <c r="F16" s="816"/>
      <c r="G16" s="817"/>
    </row>
    <row r="18" spans="1:7" ht="15.75">
      <c r="A18" s="10" t="s">
        <v>473</v>
      </c>
      <c r="B18" s="818"/>
      <c r="C18" s="818"/>
      <c r="D18" s="14" t="s">
        <v>472</v>
      </c>
      <c r="E18" s="818"/>
      <c r="F18" s="818"/>
      <c r="G18" s="819"/>
    </row>
    <row r="19" spans="1:7" ht="20.25" customHeight="1">
      <c r="A19" s="815"/>
      <c r="B19" s="816"/>
      <c r="C19" s="816"/>
      <c r="D19" s="816"/>
      <c r="E19" s="816"/>
      <c r="F19" s="816"/>
      <c r="G19" s="817"/>
    </row>
    <row r="21" spans="1:7" ht="15.75">
      <c r="A21" s="10" t="s">
        <v>474</v>
      </c>
      <c r="B21" s="13"/>
      <c r="C21" s="11"/>
      <c r="D21" s="11"/>
      <c r="E21" s="14"/>
      <c r="F21" s="14" t="s">
        <v>475</v>
      </c>
      <c r="G21" s="15"/>
    </row>
    <row r="22" spans="1:7" ht="20.25" customHeight="1">
      <c r="A22" s="815"/>
      <c r="B22" s="816"/>
      <c r="C22" s="816"/>
      <c r="D22" s="16"/>
      <c r="E22" s="816"/>
      <c r="F22" s="816"/>
      <c r="G22" s="817"/>
    </row>
    <row r="24" spans="1:7" ht="15.75">
      <c r="A24" s="10" t="s">
        <v>476</v>
      </c>
      <c r="B24" s="13"/>
      <c r="C24" s="14"/>
      <c r="D24" s="13"/>
      <c r="E24" s="13"/>
      <c r="F24" s="13"/>
      <c r="G24" s="15"/>
    </row>
    <row r="25" spans="1:7" ht="20.25" customHeight="1">
      <c r="A25" s="815"/>
      <c r="B25" s="816"/>
      <c r="C25" s="816"/>
      <c r="D25" s="816"/>
      <c r="E25" s="816"/>
      <c r="F25" s="816"/>
      <c r="G25" s="817"/>
    </row>
    <row r="28" s="88" customFormat="1" ht="15">
      <c r="A28" s="88" t="s">
        <v>607</v>
      </c>
    </row>
    <row r="29" spans="1:3" s="88" customFormat="1" ht="15">
      <c r="A29" s="88" t="s">
        <v>608</v>
      </c>
      <c r="C29" s="88" t="s">
        <v>609</v>
      </c>
    </row>
    <row r="30" ht="12.75"/>
    <row r="31" ht="12.75">
      <c r="A31" s="17" t="s">
        <v>564</v>
      </c>
    </row>
    <row r="32" ht="19.5" customHeight="1">
      <c r="A32" s="18" t="s">
        <v>565</v>
      </c>
    </row>
    <row r="33" spans="1:7" ht="12.75">
      <c r="A33" s="18" t="s">
        <v>619</v>
      </c>
      <c r="B33" s="18"/>
      <c r="C33" s="18"/>
      <c r="D33" s="18"/>
      <c r="E33" s="18"/>
      <c r="F33" s="18"/>
      <c r="G33" s="18"/>
    </row>
  </sheetData>
  <sheetProtection/>
  <mergeCells count="13">
    <mergeCell ref="E18:G18"/>
    <mergeCell ref="B18:C18"/>
    <mergeCell ref="A25:G25"/>
    <mergeCell ref="A22:C22"/>
    <mergeCell ref="E22:G22"/>
    <mergeCell ref="D19:G19"/>
    <mergeCell ref="A19:C19"/>
    <mergeCell ref="A10:G10"/>
    <mergeCell ref="B2:G2"/>
    <mergeCell ref="A7:G7"/>
    <mergeCell ref="A8:G8"/>
    <mergeCell ref="A9:G9"/>
    <mergeCell ref="A16:G16"/>
  </mergeCells>
  <printOptions/>
  <pageMargins left="0.7874015748031497" right="0.7874015748031497" top="0.984251968503937" bottom="0.984251968503937" header="0.5118110236220472" footer="0.5118110236220472"/>
  <pageSetup fitToHeight="1" fitToWidth="1" orientation="portrait" paperSize="9" scale="90" r:id="rId2"/>
  <headerFooter alignWithMargins="0">
    <oddFooter>&amp;C&amp;"Times New Roman,Normale\&amp;8STUDI RIUNITI</oddFooter>
  </headerFooter>
  <drawing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I62"/>
  <sheetViews>
    <sheetView showGridLines="0" zoomScale="75" zoomScaleNormal="75" zoomScalePageLayoutView="0" workbookViewId="0" topLeftCell="A1">
      <selection activeCell="A1" sqref="A1:IV1"/>
    </sheetView>
  </sheetViews>
  <sheetFormatPr defaultColWidth="8.8515625" defaultRowHeight="12.75"/>
  <cols>
    <col min="1" max="1" width="31.8515625" style="5" customWidth="1"/>
    <col min="2" max="2" width="25.7109375" style="5" customWidth="1"/>
    <col min="3" max="3" width="31.57421875" style="8" customWidth="1"/>
    <col min="4" max="5" width="29.8515625" style="8" customWidth="1"/>
    <col min="6" max="6" width="25.8515625" style="8" customWidth="1"/>
    <col min="7" max="8" width="23.7109375" style="8" customWidth="1"/>
    <col min="9" max="16384" width="8.8515625" style="8" customWidth="1"/>
  </cols>
  <sheetData>
    <row r="1" spans="1:5" ht="30.75" customHeight="1">
      <c r="A1" s="240" t="s">
        <v>593</v>
      </c>
      <c r="B1" s="240"/>
      <c r="C1" s="241"/>
      <c r="D1" s="241"/>
      <c r="E1" s="241"/>
    </row>
    <row r="2" spans="1:8" s="245" customFormat="1" ht="41.25" customHeight="1">
      <c r="A2" s="242"/>
      <c r="B2" s="242"/>
      <c r="C2" s="243"/>
      <c r="D2" s="244"/>
      <c r="E2" s="244"/>
      <c r="F2" s="243"/>
      <c r="G2" s="243"/>
      <c r="H2" s="243"/>
    </row>
    <row r="3" spans="1:8" s="245" customFormat="1" ht="81" customHeight="1" thickBot="1">
      <c r="A3" s="246"/>
      <c r="B3" s="246"/>
      <c r="C3" s="247"/>
      <c r="D3" s="244"/>
      <c r="E3" s="244"/>
      <c r="F3" s="243"/>
      <c r="G3" s="243"/>
      <c r="H3" s="243"/>
    </row>
    <row r="4" spans="1:7" ht="70.5" customHeight="1" thickBot="1" thickTop="1">
      <c r="A4" s="248" t="s">
        <v>273</v>
      </c>
      <c r="B4" s="248" t="s">
        <v>122</v>
      </c>
      <c r="C4" s="249" t="s">
        <v>61</v>
      </c>
      <c r="D4" s="249" t="s">
        <v>583</v>
      </c>
      <c r="E4" s="248" t="s">
        <v>263</v>
      </c>
      <c r="F4" s="250" t="s">
        <v>580</v>
      </c>
      <c r="G4" s="249" t="s">
        <v>581</v>
      </c>
    </row>
    <row r="5" spans="1:6" ht="30" customHeight="1" thickTop="1">
      <c r="A5" s="251" t="s">
        <v>274</v>
      </c>
      <c r="B5" s="252">
        <v>0</v>
      </c>
      <c r="C5" s="252">
        <v>0</v>
      </c>
      <c r="D5" s="253">
        <f>+C5</f>
        <v>0</v>
      </c>
      <c r="E5" s="252">
        <f>+D5-C5</f>
        <v>0</v>
      </c>
      <c r="F5" s="252"/>
    </row>
    <row r="6" spans="1:6" ht="30" customHeight="1">
      <c r="A6" s="254" t="s">
        <v>275</v>
      </c>
      <c r="B6" s="255">
        <v>0</v>
      </c>
      <c r="C6" s="255">
        <v>0</v>
      </c>
      <c r="D6" s="253">
        <f aca="true" t="shared" si="0" ref="D6:D18">+C6</f>
        <v>0</v>
      </c>
      <c r="E6" s="252">
        <f aca="true" t="shared" si="1" ref="E6:E18">+D6-C6</f>
        <v>0</v>
      </c>
      <c r="F6" s="252"/>
    </row>
    <row r="7" spans="1:6" ht="30" customHeight="1">
      <c r="A7" s="254" t="s">
        <v>276</v>
      </c>
      <c r="B7" s="255">
        <v>0</v>
      </c>
      <c r="C7" s="255">
        <v>0</v>
      </c>
      <c r="D7" s="253">
        <f t="shared" si="0"/>
        <v>0</v>
      </c>
      <c r="E7" s="252">
        <f t="shared" si="1"/>
        <v>0</v>
      </c>
      <c r="F7" s="252"/>
    </row>
    <row r="8" spans="1:7" s="261" customFormat="1" ht="30" customHeight="1">
      <c r="A8" s="256" t="s">
        <v>577</v>
      </c>
      <c r="B8" s="257">
        <v>0</v>
      </c>
      <c r="C8" s="257">
        <v>0</v>
      </c>
      <c r="D8" s="258">
        <f>+C8</f>
        <v>0</v>
      </c>
      <c r="E8" s="259">
        <f>+D8-C8</f>
        <v>0</v>
      </c>
      <c r="F8" s="259"/>
      <c r="G8" s="260"/>
    </row>
    <row r="9" spans="1:6" ht="30" customHeight="1">
      <c r="A9" s="254" t="s">
        <v>277</v>
      </c>
      <c r="B9" s="255">
        <v>0</v>
      </c>
      <c r="C9" s="255">
        <v>0</v>
      </c>
      <c r="D9" s="253">
        <f t="shared" si="0"/>
        <v>0</v>
      </c>
      <c r="E9" s="252">
        <f t="shared" si="1"/>
        <v>0</v>
      </c>
      <c r="F9" s="252"/>
    </row>
    <row r="10" spans="1:7" ht="30" customHeight="1">
      <c r="A10" s="254" t="s">
        <v>278</v>
      </c>
      <c r="B10" s="255">
        <v>0</v>
      </c>
      <c r="C10" s="255">
        <v>0</v>
      </c>
      <c r="D10" s="253">
        <f t="shared" si="0"/>
        <v>0</v>
      </c>
      <c r="E10" s="252">
        <f t="shared" si="1"/>
        <v>0</v>
      </c>
      <c r="F10" s="252"/>
      <c r="G10" s="262"/>
    </row>
    <row r="11" spans="1:6" ht="30" customHeight="1">
      <c r="A11" s="254" t="s">
        <v>279</v>
      </c>
      <c r="B11" s="255">
        <v>0</v>
      </c>
      <c r="C11" s="255">
        <v>0</v>
      </c>
      <c r="D11" s="253">
        <f t="shared" si="0"/>
        <v>0</v>
      </c>
      <c r="E11" s="252">
        <f t="shared" si="1"/>
        <v>0</v>
      </c>
      <c r="F11" s="252"/>
    </row>
    <row r="12" spans="1:7" s="261" customFormat="1" ht="30" customHeight="1">
      <c r="A12" s="256" t="s">
        <v>578</v>
      </c>
      <c r="B12" s="257">
        <v>0</v>
      </c>
      <c r="C12" s="257">
        <v>0</v>
      </c>
      <c r="D12" s="258">
        <f>+C12</f>
        <v>0</v>
      </c>
      <c r="E12" s="259">
        <f>+D12-C12</f>
        <v>0</v>
      </c>
      <c r="F12" s="259"/>
      <c r="G12" s="260"/>
    </row>
    <row r="13" spans="1:6" ht="30" customHeight="1">
      <c r="A13" s="254" t="s">
        <v>280</v>
      </c>
      <c r="B13" s="255">
        <v>0</v>
      </c>
      <c r="C13" s="255">
        <v>0</v>
      </c>
      <c r="D13" s="253">
        <f t="shared" si="0"/>
        <v>0</v>
      </c>
      <c r="E13" s="252">
        <f t="shared" si="1"/>
        <v>0</v>
      </c>
      <c r="F13" s="252"/>
    </row>
    <row r="14" spans="1:7" ht="30" customHeight="1">
      <c r="A14" s="254" t="s">
        <v>281</v>
      </c>
      <c r="B14" s="255">
        <v>0</v>
      </c>
      <c r="C14" s="255">
        <v>0</v>
      </c>
      <c r="D14" s="253">
        <f t="shared" si="0"/>
        <v>0</v>
      </c>
      <c r="E14" s="252">
        <f t="shared" si="1"/>
        <v>0</v>
      </c>
      <c r="F14" s="252"/>
      <c r="G14" s="263"/>
    </row>
    <row r="15" spans="1:6" ht="30" customHeight="1">
      <c r="A15" s="254" t="s">
        <v>282</v>
      </c>
      <c r="B15" s="255">
        <v>0</v>
      </c>
      <c r="C15" s="255">
        <v>0</v>
      </c>
      <c r="D15" s="253">
        <f t="shared" si="0"/>
        <v>0</v>
      </c>
      <c r="E15" s="252">
        <f t="shared" si="1"/>
        <v>0</v>
      </c>
      <c r="F15" s="252"/>
    </row>
    <row r="16" spans="1:7" s="261" customFormat="1" ht="30" customHeight="1">
      <c r="A16" s="256" t="s">
        <v>579</v>
      </c>
      <c r="B16" s="257">
        <v>0</v>
      </c>
      <c r="C16" s="257">
        <v>0</v>
      </c>
      <c r="D16" s="258">
        <f>+C16</f>
        <v>0</v>
      </c>
      <c r="E16" s="259">
        <f>+D16-C16</f>
        <v>0</v>
      </c>
      <c r="F16" s="259"/>
      <c r="G16" s="260"/>
    </row>
    <row r="17" spans="1:6" ht="30" customHeight="1">
      <c r="A17" s="254" t="s">
        <v>283</v>
      </c>
      <c r="B17" s="255">
        <v>0</v>
      </c>
      <c r="C17" s="255">
        <v>0</v>
      </c>
      <c r="D17" s="253">
        <f t="shared" si="0"/>
        <v>0</v>
      </c>
      <c r="E17" s="252">
        <f t="shared" si="1"/>
        <v>0</v>
      </c>
      <c r="F17" s="252"/>
    </row>
    <row r="18" spans="1:6" ht="30" customHeight="1">
      <c r="A18" s="254" t="s">
        <v>284</v>
      </c>
      <c r="B18" s="255">
        <v>0</v>
      </c>
      <c r="C18" s="255">
        <v>0</v>
      </c>
      <c r="D18" s="253">
        <f t="shared" si="0"/>
        <v>0</v>
      </c>
      <c r="E18" s="252">
        <f t="shared" si="1"/>
        <v>0</v>
      </c>
      <c r="F18" s="252"/>
    </row>
    <row r="19" spans="1:6" ht="30" customHeight="1">
      <c r="A19" s="264" t="s">
        <v>508</v>
      </c>
      <c r="B19" s="265"/>
      <c r="C19" s="255">
        <v>0</v>
      </c>
      <c r="D19" s="253">
        <f>+C19</f>
        <v>0</v>
      </c>
      <c r="E19" s="266"/>
      <c r="F19" s="265"/>
    </row>
    <row r="20" spans="1:6" ht="47.25">
      <c r="A20" s="267" t="s">
        <v>620</v>
      </c>
      <c r="B20" s="255">
        <v>0</v>
      </c>
      <c r="C20" s="255">
        <v>0</v>
      </c>
      <c r="D20" s="266"/>
      <c r="E20" s="266"/>
      <c r="F20" s="252"/>
    </row>
    <row r="21" spans="1:7" s="261" customFormat="1" ht="36" customHeight="1">
      <c r="A21" s="268" t="s">
        <v>594</v>
      </c>
      <c r="B21" s="257">
        <v>0</v>
      </c>
      <c r="C21" s="257">
        <v>0</v>
      </c>
      <c r="D21" s="258">
        <f>+C21</f>
        <v>0</v>
      </c>
      <c r="E21" s="259"/>
      <c r="F21" s="259"/>
      <c r="G21" s="260"/>
    </row>
    <row r="22" spans="1:9" ht="40.5" customHeight="1" thickBot="1">
      <c r="A22" s="269" t="s">
        <v>88</v>
      </c>
      <c r="B22" s="265"/>
      <c r="C22" s="265"/>
      <c r="D22" s="270">
        <f>+IF(C20-D19&gt;0,C20-D19,0)</f>
        <v>0</v>
      </c>
      <c r="E22" s="270"/>
      <c r="F22" s="271"/>
      <c r="G22" s="271"/>
      <c r="I22" s="272"/>
    </row>
    <row r="23" spans="1:7" ht="30" customHeight="1" thickBot="1" thickTop="1">
      <c r="A23" s="273" t="s">
        <v>285</v>
      </c>
      <c r="B23" s="274"/>
      <c r="C23" s="275">
        <f>SUM(C5:C22)</f>
        <v>0</v>
      </c>
      <c r="D23" s="275">
        <f>SUM(D5:D22)</f>
        <v>0</v>
      </c>
      <c r="E23" s="275">
        <f>SUM(E5:E22)</f>
        <v>0</v>
      </c>
      <c r="F23" s="276"/>
      <c r="G23" s="276"/>
    </row>
    <row r="24" spans="1:6" ht="21.75" customHeight="1" thickTop="1">
      <c r="A24" s="277"/>
      <c r="B24" s="278"/>
      <c r="C24" s="278"/>
      <c r="D24" s="278"/>
      <c r="E24" s="278"/>
      <c r="F24" s="279"/>
    </row>
    <row r="25" spans="1:6" ht="30" customHeight="1">
      <c r="A25" s="277" t="s">
        <v>390</v>
      </c>
      <c r="B25" s="278"/>
      <c r="C25" s="278">
        <f>+D23</f>
        <v>0</v>
      </c>
      <c r="D25" s="278"/>
      <c r="E25" s="278"/>
      <c r="F25" s="279"/>
    </row>
    <row r="26" spans="1:6" ht="21.75" customHeight="1">
      <c r="A26" s="277"/>
      <c r="B26" s="278"/>
      <c r="C26" s="278"/>
      <c r="D26" s="278"/>
      <c r="E26" s="278"/>
      <c r="F26" s="279"/>
    </row>
    <row r="27" spans="1:6" s="283" customFormat="1" ht="15.75" customHeight="1" thickBot="1">
      <c r="A27" s="280"/>
      <c r="B27" s="281" t="s">
        <v>297</v>
      </c>
      <c r="C27" s="281" t="s">
        <v>298</v>
      </c>
      <c r="D27" s="281" t="s">
        <v>299</v>
      </c>
      <c r="E27" s="281"/>
      <c r="F27" s="282"/>
    </row>
    <row r="28" spans="1:6" s="286" customFormat="1" ht="30" customHeight="1" thickBot="1" thickTop="1">
      <c r="A28" s="284" t="s">
        <v>296</v>
      </c>
      <c r="B28" s="274"/>
      <c r="C28" s="274"/>
      <c r="D28" s="274"/>
      <c r="E28" s="278"/>
      <c r="F28" s="285"/>
    </row>
    <row r="29" spans="1:6" s="286" customFormat="1" ht="30" customHeight="1" thickTop="1">
      <c r="A29" s="109"/>
      <c r="B29" s="278"/>
      <c r="C29" s="278"/>
      <c r="D29" s="278"/>
      <c r="E29" s="278"/>
      <c r="F29" s="285"/>
    </row>
    <row r="30" spans="1:2" ht="15.75">
      <c r="A30" s="8"/>
      <c r="B30" s="8"/>
    </row>
    <row r="31" spans="1:2" ht="15.75">
      <c r="A31" s="8" t="s">
        <v>0</v>
      </c>
      <c r="B31" s="8"/>
    </row>
    <row r="32" ht="15.75">
      <c r="A32" s="5" t="s">
        <v>582</v>
      </c>
    </row>
    <row r="33" ht="15.75">
      <c r="A33" s="5" t="s">
        <v>62</v>
      </c>
    </row>
    <row r="62" spans="1:6" ht="26.25">
      <c r="A62" s="287"/>
      <c r="B62" s="287"/>
      <c r="C62" s="288"/>
      <c r="D62" s="288"/>
      <c r="E62" s="288"/>
      <c r="F62" s="288"/>
    </row>
  </sheetData>
  <sheetProtection/>
  <printOptions horizontalCentered="1"/>
  <pageMargins left="0.3937007874015748" right="0.3937007874015748" top="0.3937007874015748" bottom="0.3937007874015748" header="0" footer="0.1968503937007874"/>
  <pageSetup fitToHeight="1" fitToWidth="1" orientation="landscape" paperSize="9" scale="49" r:id="rId2"/>
  <headerFooter alignWithMargins="0">
    <oddFooter>&amp;C&amp;"Times New Roman,Normale\&amp;8- STUDI RIUNITI -
1</oddFooter>
  </headerFooter>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K56"/>
  <sheetViews>
    <sheetView zoomScalePageLayoutView="0" workbookViewId="0" topLeftCell="A40">
      <selection activeCell="B58" sqref="B58"/>
    </sheetView>
  </sheetViews>
  <sheetFormatPr defaultColWidth="9.140625" defaultRowHeight="12.75"/>
  <cols>
    <col min="1" max="1" width="9.140625" style="187" customWidth="1"/>
    <col min="2" max="2" width="57.8515625" style="754" customWidth="1"/>
    <col min="3" max="3" width="18.8515625" style="8" customWidth="1"/>
    <col min="4" max="4" width="16.140625" style="8" customWidth="1"/>
    <col min="5" max="5" width="9.140625" style="8" customWidth="1"/>
    <col min="6" max="6" width="15.7109375" style="8" customWidth="1"/>
    <col min="7" max="16384" width="9.140625" style="8" customWidth="1"/>
  </cols>
  <sheetData>
    <row r="1" spans="2:11" ht="15.75">
      <c r="B1" s="753" t="s">
        <v>499</v>
      </c>
      <c r="C1" s="740"/>
      <c r="D1" s="740"/>
      <c r="E1" s="740"/>
      <c r="F1" s="740"/>
      <c r="G1" s="740"/>
      <c r="H1" s="740"/>
      <c r="I1" s="241"/>
      <c r="J1" s="241"/>
      <c r="K1" s="241"/>
    </row>
    <row r="2" ht="9" customHeight="1"/>
    <row r="3" spans="2:4" ht="15.75">
      <c r="B3" s="755"/>
      <c r="C3" s="741" t="s">
        <v>501</v>
      </c>
      <c r="D3" s="741" t="s">
        <v>502</v>
      </c>
    </row>
    <row r="4" spans="2:4" ht="52.5" customHeight="1">
      <c r="B4" s="756" t="s">
        <v>708</v>
      </c>
      <c r="C4" s="742"/>
      <c r="D4" s="742"/>
    </row>
    <row r="5" spans="2:4" ht="27" customHeight="1">
      <c r="B5" s="757" t="s">
        <v>500</v>
      </c>
      <c r="C5" s="272"/>
      <c r="D5" s="272"/>
    </row>
    <row r="6" spans="2:4" ht="33.75" customHeight="1">
      <c r="B6" s="758" t="s">
        <v>506</v>
      </c>
      <c r="C6" s="743"/>
      <c r="D6" s="743"/>
    </row>
    <row r="7" spans="1:4" ht="16.5" thickBot="1">
      <c r="A7" s="744" t="s">
        <v>503</v>
      </c>
      <c r="B7" s="759" t="s">
        <v>9</v>
      </c>
      <c r="C7" s="745">
        <f>SUM(C4:C6)</f>
        <v>0</v>
      </c>
      <c r="D7" s="745">
        <f>SUM(D4:D6)</f>
        <v>0</v>
      </c>
    </row>
    <row r="8" ht="9" customHeight="1">
      <c r="B8" s="760"/>
    </row>
    <row r="9" spans="3:4" ht="15.75">
      <c r="C9" s="741" t="s">
        <v>501</v>
      </c>
      <c r="D9" s="741" t="s">
        <v>502</v>
      </c>
    </row>
    <row r="10" spans="1:4" ht="35.25" customHeight="1">
      <c r="A10" s="744" t="s">
        <v>504</v>
      </c>
      <c r="B10" s="761" t="s">
        <v>710</v>
      </c>
      <c r="C10" s="746"/>
      <c r="D10" s="746"/>
    </row>
    <row r="11" ht="9" customHeight="1">
      <c r="A11" s="744"/>
    </row>
    <row r="12" spans="1:4" ht="15.75">
      <c r="A12" s="744"/>
      <c r="C12" s="741" t="s">
        <v>501</v>
      </c>
      <c r="D12" s="741" t="s">
        <v>502</v>
      </c>
    </row>
    <row r="13" spans="1:6" ht="90">
      <c r="A13" s="744" t="s">
        <v>505</v>
      </c>
      <c r="B13" s="761" t="s">
        <v>709</v>
      </c>
      <c r="C13" s="747">
        <v>0</v>
      </c>
      <c r="D13" s="747">
        <f>+C13*0.22</f>
        <v>0</v>
      </c>
      <c r="F13" s="748"/>
    </row>
    <row r="14" ht="9" customHeight="1">
      <c r="A14" s="744"/>
    </row>
    <row r="15" spans="1:4" ht="15.75">
      <c r="A15" s="744"/>
      <c r="C15" s="741" t="s">
        <v>501</v>
      </c>
      <c r="D15" s="741" t="s">
        <v>502</v>
      </c>
    </row>
    <row r="16" spans="1:4" ht="45">
      <c r="A16" s="744" t="s">
        <v>507</v>
      </c>
      <c r="B16" s="761" t="s">
        <v>711</v>
      </c>
      <c r="C16" s="746">
        <v>0</v>
      </c>
      <c r="D16" s="746">
        <f>+C16*0.22</f>
        <v>0</v>
      </c>
    </row>
    <row r="17" ht="9" customHeight="1"/>
    <row r="18" spans="3:4" ht="15.75">
      <c r="C18" s="741" t="s">
        <v>501</v>
      </c>
      <c r="D18" s="741" t="s">
        <v>502</v>
      </c>
    </row>
    <row r="19" spans="1:4" ht="36.75" customHeight="1">
      <c r="A19" s="744" t="s">
        <v>2</v>
      </c>
      <c r="B19" s="761" t="s">
        <v>1</v>
      </c>
      <c r="C19" s="746"/>
      <c r="D19" s="746"/>
    </row>
    <row r="20" ht="9" customHeight="1">
      <c r="A20" s="744"/>
    </row>
    <row r="21" spans="1:4" ht="15.75">
      <c r="A21" s="744"/>
      <c r="C21" s="741" t="s">
        <v>501</v>
      </c>
      <c r="D21" s="741" t="s">
        <v>502</v>
      </c>
    </row>
    <row r="22" spans="1:4" ht="55.5" customHeight="1">
      <c r="A22" s="744" t="s">
        <v>4</v>
      </c>
      <c r="B22" s="761" t="s">
        <v>3</v>
      </c>
      <c r="C22" s="746"/>
      <c r="D22" s="746"/>
    </row>
    <row r="23" ht="9" customHeight="1">
      <c r="A23" s="744"/>
    </row>
    <row r="24" spans="1:4" ht="15.75">
      <c r="A24" s="744"/>
      <c r="B24" s="755"/>
      <c r="C24" s="741" t="s">
        <v>501</v>
      </c>
      <c r="D24" s="741" t="s">
        <v>502</v>
      </c>
    </row>
    <row r="25" spans="1:4" ht="15.75">
      <c r="A25" s="744"/>
      <c r="B25" s="879" t="s">
        <v>372</v>
      </c>
      <c r="C25" s="879"/>
      <c r="D25" s="879"/>
    </row>
    <row r="26" spans="1:4" ht="30">
      <c r="A26" s="744" t="s">
        <v>5</v>
      </c>
      <c r="B26" s="757" t="s">
        <v>60</v>
      </c>
      <c r="C26" s="749">
        <f>+VF1!C59</f>
        <v>0</v>
      </c>
      <c r="D26" s="749">
        <f>+'DETT VF'!C15</f>
        <v>0</v>
      </c>
    </row>
    <row r="27" spans="1:4" ht="16.5" thickBot="1">
      <c r="A27" s="744"/>
      <c r="B27" s="759" t="s">
        <v>44</v>
      </c>
      <c r="C27" s="745">
        <f>SUM(C26:C26)</f>
        <v>0</v>
      </c>
      <c r="D27" s="745">
        <f>SUM(D26:D26)</f>
        <v>0</v>
      </c>
    </row>
    <row r="28" ht="9" customHeight="1">
      <c r="A28" s="744"/>
    </row>
    <row r="29" spans="1:4" ht="15.75">
      <c r="A29" s="744"/>
      <c r="C29" s="741" t="s">
        <v>501</v>
      </c>
      <c r="D29" s="741" t="s">
        <v>502</v>
      </c>
    </row>
    <row r="30" spans="1:4" ht="60">
      <c r="A30" s="744" t="s">
        <v>6</v>
      </c>
      <c r="B30" s="761" t="s">
        <v>712</v>
      </c>
      <c r="C30" s="746">
        <v>0</v>
      </c>
      <c r="D30" s="746">
        <f>+C30*0.22</f>
        <v>0</v>
      </c>
    </row>
    <row r="31" ht="9" customHeight="1">
      <c r="A31" s="744"/>
    </row>
    <row r="32" spans="1:4" ht="15.75">
      <c r="A32" s="744"/>
      <c r="C32" s="741" t="s">
        <v>501</v>
      </c>
      <c r="D32" s="741" t="s">
        <v>502</v>
      </c>
    </row>
    <row r="33" spans="1:4" ht="60">
      <c r="A33" s="744" t="s">
        <v>7</v>
      </c>
      <c r="B33" s="761" t="s">
        <v>163</v>
      </c>
      <c r="C33" s="746"/>
      <c r="D33" s="746"/>
    </row>
    <row r="34" ht="9" customHeight="1"/>
    <row r="35" spans="3:4" ht="15.75">
      <c r="C35" s="741" t="s">
        <v>501</v>
      </c>
      <c r="D35" s="741" t="s">
        <v>502</v>
      </c>
    </row>
    <row r="36" spans="1:4" ht="30">
      <c r="A36" s="744" t="s">
        <v>576</v>
      </c>
      <c r="B36" s="761" t="s">
        <v>713</v>
      </c>
      <c r="C36" s="746"/>
      <c r="D36" s="746"/>
    </row>
    <row r="37" ht="9" customHeight="1">
      <c r="A37" s="744"/>
    </row>
    <row r="38" spans="1:4" ht="15.75">
      <c r="A38" s="744"/>
      <c r="C38" s="741" t="s">
        <v>501</v>
      </c>
      <c r="D38" s="741" t="s">
        <v>502</v>
      </c>
    </row>
    <row r="39" spans="1:4" ht="45">
      <c r="A39" s="744" t="s">
        <v>21</v>
      </c>
      <c r="B39" s="761" t="s">
        <v>391</v>
      </c>
      <c r="C39" s="746"/>
      <c r="D39" s="746"/>
    </row>
    <row r="40" spans="1:4" ht="9" customHeight="1">
      <c r="A40" s="744"/>
      <c r="B40" s="762"/>
      <c r="C40" s="750"/>
      <c r="D40" s="750"/>
    </row>
    <row r="41" spans="1:4" ht="15.75">
      <c r="A41" s="744"/>
      <c r="C41" s="741" t="s">
        <v>501</v>
      </c>
      <c r="D41" s="741" t="s">
        <v>502</v>
      </c>
    </row>
    <row r="42" spans="1:4" ht="30">
      <c r="A42" s="744" t="s">
        <v>465</v>
      </c>
      <c r="B42" s="761" t="s">
        <v>392</v>
      </c>
      <c r="C42" s="746"/>
      <c r="D42" s="746"/>
    </row>
    <row r="43" spans="1:4" ht="9" customHeight="1">
      <c r="A43" s="744"/>
      <c r="B43" s="762"/>
      <c r="C43" s="750"/>
      <c r="D43" s="750"/>
    </row>
    <row r="44" spans="1:4" ht="15.75">
      <c r="A44" s="744"/>
      <c r="C44" s="741" t="s">
        <v>501</v>
      </c>
      <c r="D44" s="741" t="s">
        <v>502</v>
      </c>
    </row>
    <row r="45" spans="1:4" ht="30">
      <c r="A45" s="744" t="s">
        <v>18</v>
      </c>
      <c r="B45" s="761" t="s">
        <v>571</v>
      </c>
      <c r="C45" s="746"/>
      <c r="D45" s="746"/>
    </row>
    <row r="46" ht="9" customHeight="1"/>
    <row r="47" spans="1:4" ht="15.75">
      <c r="A47" s="744"/>
      <c r="C47" s="741" t="s">
        <v>501</v>
      </c>
      <c r="D47" s="741" t="s">
        <v>502</v>
      </c>
    </row>
    <row r="48" spans="1:4" ht="45">
      <c r="A48" s="744" t="s">
        <v>208</v>
      </c>
      <c r="B48" s="761" t="s">
        <v>516</v>
      </c>
      <c r="C48" s="746">
        <v>0</v>
      </c>
      <c r="D48" s="746">
        <f>+C48*0.22</f>
        <v>0</v>
      </c>
    </row>
    <row r="49" ht="9" customHeight="1"/>
    <row r="50" spans="1:4" ht="15.75">
      <c r="A50" s="744"/>
      <c r="C50" s="741" t="s">
        <v>501</v>
      </c>
      <c r="D50" s="741" t="s">
        <v>502</v>
      </c>
    </row>
    <row r="51" spans="1:4" ht="45">
      <c r="A51" s="744" t="s">
        <v>210</v>
      </c>
      <c r="B51" s="761" t="s">
        <v>515</v>
      </c>
      <c r="C51" s="746"/>
      <c r="D51" s="746"/>
    </row>
    <row r="52" ht="9" customHeight="1"/>
    <row r="53" spans="1:4" ht="15.75">
      <c r="A53" s="744"/>
      <c r="C53" s="741" t="s">
        <v>501</v>
      </c>
      <c r="D53" s="741" t="s">
        <v>502</v>
      </c>
    </row>
    <row r="54" spans="1:4" ht="30">
      <c r="A54" s="744" t="s">
        <v>514</v>
      </c>
      <c r="B54" s="761" t="s">
        <v>591</v>
      </c>
      <c r="C54" s="746"/>
      <c r="D54" s="746"/>
    </row>
    <row r="55" ht="9" customHeight="1"/>
    <row r="56" spans="1:5" s="187" customFormat="1" ht="16.5" thickBot="1">
      <c r="A56" s="744" t="s">
        <v>517</v>
      </c>
      <c r="B56" s="763"/>
      <c r="C56" s="751" t="s">
        <v>211</v>
      </c>
      <c r="D56" s="752">
        <f>+D33+D30+D27+D22+D19+D16+D13+D10+D7+D36+D39+D42+D54+D45+D48+D51</f>
        <v>0</v>
      </c>
      <c r="E56" s="8"/>
    </row>
    <row r="57" ht="16.5" thickTop="1"/>
  </sheetData>
  <sheetProtection/>
  <mergeCells count="1">
    <mergeCell ref="B25:D25"/>
  </mergeCells>
  <printOptions horizontalCentered="1"/>
  <pageMargins left="0.3937007874015748" right="0.3937007874015748" top="0.3937007874015748" bottom="0.3937007874015748" header="0.5118110236220472" footer="0.5118110236220472"/>
  <pageSetup fitToHeight="1" fitToWidth="1" orientation="portrait" paperSize="9" scale="61" r:id="rId1"/>
</worksheet>
</file>

<file path=xl/worksheets/sheet12.xml><?xml version="1.0" encoding="utf-8"?>
<worksheet xmlns="http://schemas.openxmlformats.org/spreadsheetml/2006/main" xmlns:r="http://schemas.openxmlformats.org/officeDocument/2006/relationships">
  <sheetPr>
    <tabColor rgb="FF92D050"/>
  </sheetPr>
  <dimension ref="A1:G7"/>
  <sheetViews>
    <sheetView zoomScalePageLayoutView="0" workbookViewId="0" topLeftCell="A1">
      <selection activeCell="A1" sqref="A1:IV16384"/>
    </sheetView>
  </sheetViews>
  <sheetFormatPr defaultColWidth="9.140625" defaultRowHeight="12.75"/>
  <cols>
    <col min="1" max="1" width="9.140625" style="3" customWidth="1"/>
    <col min="2" max="2" width="20.7109375" style="3" customWidth="1"/>
    <col min="3" max="3" width="15.7109375" style="3" customWidth="1"/>
    <col min="4" max="4" width="23.57421875" style="3" customWidth="1"/>
    <col min="5" max="5" width="27.57421875" style="3" customWidth="1"/>
    <col min="6" max="6" width="10.421875" style="3" customWidth="1"/>
    <col min="7" max="7" width="20.7109375" style="3" customWidth="1"/>
    <col min="8" max="16384" width="9.140625" style="3" customWidth="1"/>
  </cols>
  <sheetData>
    <row r="1" spans="1:3" s="8" customFormat="1" ht="30.75" customHeight="1">
      <c r="A1" s="297" t="s">
        <v>547</v>
      </c>
      <c r="B1" s="297"/>
      <c r="C1" s="297"/>
    </row>
    <row r="2" spans="1:7" s="245" customFormat="1" ht="41.25" customHeight="1">
      <c r="A2" s="242" t="s">
        <v>599</v>
      </c>
      <c r="B2" s="242"/>
      <c r="C2" s="243"/>
      <c r="D2" s="243"/>
      <c r="F2" s="243"/>
      <c r="G2" s="243"/>
    </row>
    <row r="3" spans="1:6" s="526" customFormat="1" ht="31.5" customHeight="1">
      <c r="A3" s="522"/>
      <c r="B3" s="523" t="s">
        <v>548</v>
      </c>
      <c r="C3" s="524" t="s">
        <v>549</v>
      </c>
      <c r="D3" s="525" t="s">
        <v>560</v>
      </c>
      <c r="E3" s="522" t="s">
        <v>471</v>
      </c>
      <c r="F3" s="522" t="s">
        <v>550</v>
      </c>
    </row>
    <row r="4" spans="1:6" s="8" customFormat="1" ht="24.75" customHeight="1">
      <c r="A4" s="99" t="s">
        <v>551</v>
      </c>
      <c r="B4" s="527"/>
      <c r="C4" s="528"/>
      <c r="D4" s="99"/>
      <c r="E4" s="99"/>
      <c r="F4" s="99"/>
    </row>
    <row r="5" spans="1:6" s="8" customFormat="1" ht="24.75" customHeight="1">
      <c r="A5" s="99" t="s">
        <v>552</v>
      </c>
      <c r="B5" s="527"/>
      <c r="C5" s="528"/>
      <c r="D5" s="99"/>
      <c r="E5" s="99"/>
      <c r="F5" s="99"/>
    </row>
    <row r="6" spans="1:6" s="8" customFormat="1" ht="24.75" customHeight="1">
      <c r="A6" s="99" t="s">
        <v>553</v>
      </c>
      <c r="B6" s="99"/>
      <c r="C6" s="529"/>
      <c r="D6" s="99"/>
      <c r="E6" s="99"/>
      <c r="F6" s="99"/>
    </row>
    <row r="7" spans="1:6" s="8" customFormat="1" ht="24.75" customHeight="1">
      <c r="A7" s="99" t="s">
        <v>554</v>
      </c>
      <c r="B7" s="105"/>
      <c r="C7" s="105"/>
      <c r="D7" s="99"/>
      <c r="E7" s="99"/>
      <c r="F7" s="99"/>
    </row>
    <row r="8" s="8" customFormat="1" ht="15.75"/>
    <row r="9" s="8" customFormat="1" ht="15.75"/>
    <row r="10" s="8" customFormat="1" ht="15.75"/>
    <row r="11" s="8" customFormat="1" ht="15.75"/>
    <row r="12" s="8" customFormat="1" ht="15.75"/>
    <row r="13" s="8" customFormat="1" ht="15.75"/>
    <row r="14" s="8" customFormat="1" ht="15.75"/>
    <row r="15" s="8" customFormat="1" ht="15.7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J62"/>
  <sheetViews>
    <sheetView zoomScalePageLayoutView="0" workbookViewId="0" topLeftCell="A22">
      <selection activeCell="G29" sqref="G29"/>
    </sheetView>
  </sheetViews>
  <sheetFormatPr defaultColWidth="9.140625" defaultRowHeight="12.75"/>
  <cols>
    <col min="1" max="1" width="20.8515625" style="3" customWidth="1"/>
    <col min="2" max="2" width="23.421875" style="3" customWidth="1"/>
    <col min="3" max="3" width="19.7109375" style="3" customWidth="1"/>
    <col min="4" max="7" width="8.7109375" style="3" customWidth="1"/>
    <col min="8" max="16384" width="9.140625" style="3" customWidth="1"/>
  </cols>
  <sheetData>
    <row r="1" spans="1:7" ht="38.25" customHeight="1">
      <c r="A1" s="530" t="s">
        <v>251</v>
      </c>
      <c r="B1" s="530"/>
      <c r="C1" s="531"/>
      <c r="D1" s="531"/>
      <c r="E1" s="532"/>
      <c r="F1" s="532"/>
      <c r="G1" s="532"/>
    </row>
    <row r="2" spans="1:7" ht="20.25" customHeight="1">
      <c r="A2" s="533" t="s">
        <v>367</v>
      </c>
      <c r="B2" s="533"/>
      <c r="C2" s="111"/>
      <c r="D2" s="534"/>
      <c r="E2" s="534"/>
      <c r="F2" s="534"/>
      <c r="G2" s="534"/>
    </row>
    <row r="3" ht="8.25" customHeight="1"/>
    <row r="4" spans="1:7" ht="30.75" customHeight="1">
      <c r="A4" s="880" t="s">
        <v>652</v>
      </c>
      <c r="B4" s="880"/>
      <c r="C4" s="880"/>
      <c r="D4" s="880"/>
      <c r="E4" s="880"/>
      <c r="F4" s="880"/>
      <c r="G4" s="880"/>
    </row>
    <row r="5" spans="1:7" ht="12.75">
      <c r="A5" s="535"/>
      <c r="B5" s="535"/>
      <c r="C5" s="535"/>
      <c r="D5" s="535"/>
      <c r="E5" s="535"/>
      <c r="F5" s="535"/>
      <c r="G5" s="535"/>
    </row>
    <row r="6" spans="1:7" ht="15.75">
      <c r="A6" s="882" t="s">
        <v>555</v>
      </c>
      <c r="B6" s="882"/>
      <c r="C6" s="882"/>
      <c r="D6" s="882" t="s">
        <v>10</v>
      </c>
      <c r="E6" s="882"/>
      <c r="F6" s="882" t="s">
        <v>502</v>
      </c>
      <c r="G6" s="882"/>
    </row>
    <row r="7" spans="1:7" ht="15.75">
      <c r="A7" s="882"/>
      <c r="B7" s="882"/>
      <c r="C7" s="882"/>
      <c r="D7" s="883">
        <f>+VE!C20</f>
        <v>0</v>
      </c>
      <c r="E7" s="883"/>
      <c r="F7" s="883">
        <f>+VE!D22</f>
        <v>0</v>
      </c>
      <c r="G7" s="883"/>
    </row>
    <row r="8" spans="1:7" ht="15.75">
      <c r="A8" s="8" t="s">
        <v>179</v>
      </c>
      <c r="B8" s="8"/>
      <c r="C8" s="8"/>
      <c r="D8" s="262"/>
      <c r="E8" s="262"/>
      <c r="F8" s="8"/>
      <c r="G8" s="8"/>
    </row>
    <row r="9" spans="1:7" ht="15.75">
      <c r="A9" s="8"/>
      <c r="B9" s="8"/>
      <c r="C9" s="8"/>
      <c r="D9" s="881" t="s">
        <v>10</v>
      </c>
      <c r="E9" s="881"/>
      <c r="F9" s="881" t="s">
        <v>502</v>
      </c>
      <c r="G9" s="881"/>
    </row>
    <row r="10" spans="1:7" ht="15.75">
      <c r="A10" s="110"/>
      <c r="B10" s="536"/>
      <c r="C10" s="537" t="s">
        <v>477</v>
      </c>
      <c r="D10" s="883">
        <v>0</v>
      </c>
      <c r="E10" s="883"/>
      <c r="F10" s="883">
        <f>+D10*0.22</f>
        <v>0</v>
      </c>
      <c r="G10" s="883"/>
    </row>
    <row r="11" spans="1:7" ht="15.75">
      <c r="A11" s="110"/>
      <c r="B11" s="536"/>
      <c r="C11" s="537" t="s">
        <v>478</v>
      </c>
      <c r="D11" s="883">
        <f>D7-D10</f>
        <v>0</v>
      </c>
      <c r="E11" s="883"/>
      <c r="F11" s="883">
        <f>F7-F10</f>
        <v>0</v>
      </c>
      <c r="G11" s="883"/>
    </row>
    <row r="12" spans="1:7" ht="15.75">
      <c r="A12" s="8"/>
      <c r="B12" s="8"/>
      <c r="C12" s="8"/>
      <c r="D12" s="8"/>
      <c r="E12" s="8"/>
      <c r="F12" s="262"/>
      <c r="G12" s="8"/>
    </row>
    <row r="13" spans="1:10" ht="15.75">
      <c r="A13" s="538" t="s">
        <v>369</v>
      </c>
      <c r="B13" s="538"/>
      <c r="C13" s="8"/>
      <c r="D13" s="8"/>
      <c r="E13" s="8"/>
      <c r="F13" s="262"/>
      <c r="G13" s="8"/>
      <c r="I13" s="44"/>
      <c r="J13" s="44"/>
    </row>
    <row r="14" spans="1:7" ht="15.75">
      <c r="A14" s="8"/>
      <c r="B14" s="8"/>
      <c r="C14" s="8"/>
      <c r="D14" s="8"/>
      <c r="E14" s="8"/>
      <c r="F14" s="262"/>
      <c r="G14" s="8"/>
    </row>
    <row r="15" spans="1:7" s="541" customFormat="1" ht="47.25">
      <c r="A15" s="539"/>
      <c r="B15" s="540" t="s">
        <v>477</v>
      </c>
      <c r="C15" s="539" t="s">
        <v>502</v>
      </c>
      <c r="F15" s="542"/>
      <c r="G15" s="543"/>
    </row>
    <row r="16" spans="1:7" ht="16.5" customHeight="1">
      <c r="A16" s="544" t="s">
        <v>479</v>
      </c>
      <c r="B16" s="545">
        <v>0</v>
      </c>
      <c r="C16" s="546">
        <f>+B16*0.22</f>
        <v>0</v>
      </c>
      <c r="D16" s="8"/>
      <c r="E16" s="8"/>
      <c r="F16" s="8"/>
      <c r="G16" s="8"/>
    </row>
    <row r="17" spans="1:7" ht="16.5" customHeight="1">
      <c r="A17" s="544" t="s">
        <v>480</v>
      </c>
      <c r="B17" s="545">
        <v>0</v>
      </c>
      <c r="C17" s="546">
        <f aca="true" t="shared" si="0" ref="C17:C36">+B17*0.22</f>
        <v>0</v>
      </c>
      <c r="D17" s="8"/>
      <c r="E17" s="8"/>
      <c r="F17" s="8"/>
      <c r="G17" s="8"/>
    </row>
    <row r="18" spans="1:7" ht="16.5" customHeight="1">
      <c r="A18" s="544" t="s">
        <v>481</v>
      </c>
      <c r="B18" s="545">
        <v>0</v>
      </c>
      <c r="C18" s="546">
        <f t="shared" si="0"/>
        <v>0</v>
      </c>
      <c r="D18" s="8"/>
      <c r="E18" s="8"/>
      <c r="F18" s="8"/>
      <c r="G18" s="8"/>
    </row>
    <row r="19" spans="1:7" ht="16.5" customHeight="1">
      <c r="A19" s="544" t="s">
        <v>482</v>
      </c>
      <c r="B19" s="545">
        <v>0</v>
      </c>
      <c r="C19" s="546">
        <f t="shared" si="0"/>
        <v>0</v>
      </c>
      <c r="D19" s="8"/>
      <c r="E19" s="8"/>
      <c r="F19" s="8"/>
      <c r="G19" s="8"/>
    </row>
    <row r="20" spans="1:7" ht="16.5" customHeight="1">
      <c r="A20" s="544" t="s">
        <v>40</v>
      </c>
      <c r="B20" s="545">
        <v>0</v>
      </c>
      <c r="C20" s="546">
        <f t="shared" si="0"/>
        <v>0</v>
      </c>
      <c r="D20" s="8"/>
      <c r="E20" s="8"/>
      <c r="F20" s="8"/>
      <c r="G20" s="8"/>
    </row>
    <row r="21" spans="1:7" ht="16.5" customHeight="1">
      <c r="A21" s="544" t="s">
        <v>483</v>
      </c>
      <c r="B21" s="545">
        <v>0</v>
      </c>
      <c r="C21" s="546">
        <f t="shared" si="0"/>
        <v>0</v>
      </c>
      <c r="D21" s="8"/>
      <c r="E21" s="8"/>
      <c r="F21" s="8"/>
      <c r="G21" s="8"/>
    </row>
    <row r="22" spans="1:7" ht="16.5" customHeight="1">
      <c r="A22" s="544" t="s">
        <v>484</v>
      </c>
      <c r="B22" s="545">
        <v>0</v>
      </c>
      <c r="C22" s="546">
        <f t="shared" si="0"/>
        <v>0</v>
      </c>
      <c r="D22" s="8"/>
      <c r="E22" s="8"/>
      <c r="F22" s="8"/>
      <c r="G22" s="8"/>
    </row>
    <row r="23" spans="1:7" ht="16.5" customHeight="1">
      <c r="A23" s="544" t="s">
        <v>485</v>
      </c>
      <c r="B23" s="545">
        <v>0</v>
      </c>
      <c r="C23" s="546">
        <f t="shared" si="0"/>
        <v>0</v>
      </c>
      <c r="D23" s="8"/>
      <c r="E23" s="8"/>
      <c r="F23" s="8"/>
      <c r="G23" s="8"/>
    </row>
    <row r="24" spans="1:7" ht="16.5" customHeight="1">
      <c r="A24" s="544" t="s">
        <v>486</v>
      </c>
      <c r="B24" s="545">
        <v>0</v>
      </c>
      <c r="C24" s="546">
        <f t="shared" si="0"/>
        <v>0</v>
      </c>
      <c r="D24" s="8"/>
      <c r="E24" s="8"/>
      <c r="F24" s="8"/>
      <c r="G24" s="8"/>
    </row>
    <row r="25" spans="1:7" ht="16.5" customHeight="1">
      <c r="A25" s="544" t="s">
        <v>487</v>
      </c>
      <c r="B25" s="545">
        <v>0</v>
      </c>
      <c r="C25" s="546">
        <f t="shared" si="0"/>
        <v>0</v>
      </c>
      <c r="D25" s="8"/>
      <c r="E25" s="8"/>
      <c r="F25" s="8"/>
      <c r="G25" s="8"/>
    </row>
    <row r="26" spans="1:7" ht="16.5" customHeight="1">
      <c r="A26" s="544" t="s">
        <v>488</v>
      </c>
      <c r="B26" s="545">
        <v>0</v>
      </c>
      <c r="C26" s="546">
        <f t="shared" si="0"/>
        <v>0</v>
      </c>
      <c r="D26" s="8"/>
      <c r="E26" s="8"/>
      <c r="F26" s="8"/>
      <c r="G26" s="8"/>
    </row>
    <row r="27" spans="1:7" ht="16.5" customHeight="1">
      <c r="A27" s="544" t="s">
        <v>489</v>
      </c>
      <c r="B27" s="545">
        <v>0</v>
      </c>
      <c r="C27" s="546">
        <f t="shared" si="0"/>
        <v>0</v>
      </c>
      <c r="D27" s="8"/>
      <c r="E27" s="8"/>
      <c r="F27" s="8"/>
      <c r="G27" s="8"/>
    </row>
    <row r="28" spans="1:7" ht="16.5" customHeight="1">
      <c r="A28" s="544" t="s">
        <v>490</v>
      </c>
      <c r="B28" s="545">
        <v>0</v>
      </c>
      <c r="C28" s="546">
        <f t="shared" si="0"/>
        <v>0</v>
      </c>
      <c r="D28" s="8"/>
      <c r="E28" s="8"/>
      <c r="F28" s="8"/>
      <c r="G28" s="8"/>
    </row>
    <row r="29" spans="1:7" ht="16.5" customHeight="1">
      <c r="A29" s="544" t="s">
        <v>491</v>
      </c>
      <c r="B29" s="545">
        <v>0</v>
      </c>
      <c r="C29" s="546">
        <f t="shared" si="0"/>
        <v>0</v>
      </c>
      <c r="D29" s="8"/>
      <c r="E29" s="8"/>
      <c r="F29" s="8"/>
      <c r="G29" s="8"/>
    </row>
    <row r="30" spans="1:7" ht="16.5" customHeight="1">
      <c r="A30" s="544" t="s">
        <v>492</v>
      </c>
      <c r="B30" s="545">
        <v>0</v>
      </c>
      <c r="C30" s="546">
        <f t="shared" si="0"/>
        <v>0</v>
      </c>
      <c r="D30" s="8"/>
      <c r="E30" s="8"/>
      <c r="F30" s="8"/>
      <c r="G30" s="8"/>
    </row>
    <row r="31" spans="1:7" ht="16.5" customHeight="1">
      <c r="A31" s="544" t="s">
        <v>493</v>
      </c>
      <c r="B31" s="545">
        <v>0</v>
      </c>
      <c r="C31" s="546">
        <f t="shared" si="0"/>
        <v>0</v>
      </c>
      <c r="D31" s="8"/>
      <c r="E31" s="8"/>
      <c r="F31" s="8"/>
      <c r="G31" s="8"/>
    </row>
    <row r="32" spans="1:7" ht="16.5" customHeight="1">
      <c r="A32" s="544" t="s">
        <v>494</v>
      </c>
      <c r="B32" s="545">
        <v>0</v>
      </c>
      <c r="C32" s="546">
        <f t="shared" si="0"/>
        <v>0</v>
      </c>
      <c r="D32" s="8"/>
      <c r="E32" s="8"/>
      <c r="F32" s="8"/>
      <c r="G32" s="8"/>
    </row>
    <row r="33" spans="1:7" ht="16.5" customHeight="1">
      <c r="A33" s="544" t="s">
        <v>495</v>
      </c>
      <c r="B33" s="545">
        <v>0</v>
      </c>
      <c r="C33" s="546">
        <f t="shared" si="0"/>
        <v>0</v>
      </c>
      <c r="D33" s="8"/>
      <c r="E33" s="8"/>
      <c r="F33" s="8"/>
      <c r="G33" s="8"/>
    </row>
    <row r="34" spans="1:7" ht="16.5" customHeight="1">
      <c r="A34" s="544" t="s">
        <v>496</v>
      </c>
      <c r="B34" s="545">
        <v>0</v>
      </c>
      <c r="C34" s="546">
        <f t="shared" si="0"/>
        <v>0</v>
      </c>
      <c r="D34" s="8"/>
      <c r="E34" s="8"/>
      <c r="F34" s="8"/>
      <c r="G34" s="8"/>
    </row>
    <row r="35" spans="1:7" ht="16.5" customHeight="1">
      <c r="A35" s="544" t="s">
        <v>497</v>
      </c>
      <c r="B35" s="545">
        <v>0</v>
      </c>
      <c r="C35" s="546">
        <f t="shared" si="0"/>
        <v>0</v>
      </c>
      <c r="D35" s="8"/>
      <c r="E35" s="8"/>
      <c r="F35" s="8"/>
      <c r="G35" s="8"/>
    </row>
    <row r="36" spans="1:7" ht="16.5" customHeight="1">
      <c r="A36" s="544" t="s">
        <v>498</v>
      </c>
      <c r="B36" s="545">
        <v>0</v>
      </c>
      <c r="C36" s="546">
        <f t="shared" si="0"/>
        <v>0</v>
      </c>
      <c r="D36" s="8"/>
      <c r="E36" s="8"/>
      <c r="F36" s="8"/>
      <c r="G36" s="8"/>
    </row>
    <row r="37" spans="1:7" ht="16.5" customHeight="1">
      <c r="A37" s="547" t="s">
        <v>368</v>
      </c>
      <c r="B37" s="548">
        <f>SUM(B16:B36)</f>
        <v>0</v>
      </c>
      <c r="C37" s="549">
        <f>SUM(C16:C36)</f>
        <v>0</v>
      </c>
      <c r="F37" s="8"/>
      <c r="G37" s="8"/>
    </row>
    <row r="38" spans="1:7" ht="15.75">
      <c r="A38" s="8"/>
      <c r="B38" s="8"/>
      <c r="C38" s="8"/>
      <c r="D38" s="8"/>
      <c r="E38" s="8"/>
      <c r="F38" s="8"/>
      <c r="G38" s="8"/>
    </row>
    <row r="39" spans="1:7" ht="15.75">
      <c r="A39" s="550" t="s">
        <v>184</v>
      </c>
      <c r="B39" s="550" t="str">
        <f>+IF(B37=D10,"OK","NO")</f>
        <v>OK</v>
      </c>
      <c r="C39" s="550" t="str">
        <f>+IF(C37=F10,"OK","NO")</f>
        <v>OK</v>
      </c>
      <c r="D39" s="8"/>
      <c r="E39" s="8"/>
      <c r="F39" s="8"/>
      <c r="G39" s="8"/>
    </row>
    <row r="40" spans="1:7" ht="15.75">
      <c r="A40" s="8"/>
      <c r="B40" s="8"/>
      <c r="C40" s="8"/>
      <c r="D40" s="8"/>
      <c r="E40" s="8"/>
      <c r="F40" s="8"/>
      <c r="G40" s="8"/>
    </row>
    <row r="41" spans="1:7" ht="15.75">
      <c r="A41" s="8"/>
      <c r="B41" s="8"/>
      <c r="C41" s="8"/>
      <c r="D41" s="8"/>
      <c r="E41" s="8"/>
      <c r="F41" s="8"/>
      <c r="G41" s="8"/>
    </row>
    <row r="42" spans="1:7" ht="15.75">
      <c r="A42" s="8"/>
      <c r="B42" s="8"/>
      <c r="C42" s="8"/>
      <c r="D42" s="8"/>
      <c r="E42" s="8"/>
      <c r="F42" s="8"/>
      <c r="G42" s="8"/>
    </row>
    <row r="43" spans="1:7" ht="15.75">
      <c r="A43" s="8"/>
      <c r="B43" s="8"/>
      <c r="C43" s="8"/>
      <c r="D43" s="8"/>
      <c r="E43" s="8"/>
      <c r="F43" s="8"/>
      <c r="G43" s="8"/>
    </row>
    <row r="44" spans="1:7" ht="15.75">
      <c r="A44" s="8"/>
      <c r="B44" s="8"/>
      <c r="C44" s="8"/>
      <c r="D44" s="8"/>
      <c r="E44" s="8"/>
      <c r="F44" s="8"/>
      <c r="G44" s="8"/>
    </row>
    <row r="45" spans="1:7" ht="15.75">
      <c r="A45" s="8"/>
      <c r="B45" s="8"/>
      <c r="C45" s="8"/>
      <c r="D45" s="8"/>
      <c r="E45" s="8"/>
      <c r="F45" s="8"/>
      <c r="G45" s="8"/>
    </row>
    <row r="46" spans="1:7" ht="15.75">
      <c r="A46" s="8"/>
      <c r="B46" s="8"/>
      <c r="C46" s="8"/>
      <c r="D46" s="8"/>
      <c r="E46" s="8"/>
      <c r="F46" s="8"/>
      <c r="G46" s="8"/>
    </row>
    <row r="47" spans="1:7" ht="15.75">
      <c r="A47" s="8"/>
      <c r="B47" s="8"/>
      <c r="C47" s="8"/>
      <c r="D47" s="8"/>
      <c r="E47" s="8"/>
      <c r="F47" s="8"/>
      <c r="G47" s="8"/>
    </row>
    <row r="48" spans="1:7" ht="15.75">
      <c r="A48" s="8"/>
      <c r="B48" s="8"/>
      <c r="C48" s="8"/>
      <c r="D48" s="8"/>
      <c r="E48" s="8"/>
      <c r="F48" s="8"/>
      <c r="G48" s="8"/>
    </row>
    <row r="49" spans="1:7" ht="15.75">
      <c r="A49" s="8"/>
      <c r="B49" s="8"/>
      <c r="C49" s="8"/>
      <c r="D49" s="8"/>
      <c r="E49" s="8"/>
      <c r="F49" s="8"/>
      <c r="G49" s="8"/>
    </row>
    <row r="50" spans="1:7" ht="15.75">
      <c r="A50" s="8"/>
      <c r="B50" s="8"/>
      <c r="C50" s="8"/>
      <c r="D50" s="8"/>
      <c r="E50" s="8"/>
      <c r="F50" s="8"/>
      <c r="G50" s="8"/>
    </row>
    <row r="51" spans="1:7" ht="15.75">
      <c r="A51" s="8"/>
      <c r="B51" s="8"/>
      <c r="C51" s="8"/>
      <c r="D51" s="8"/>
      <c r="E51" s="8"/>
      <c r="F51" s="8"/>
      <c r="G51" s="8"/>
    </row>
    <row r="52" spans="1:7" ht="15.75">
      <c r="A52" s="8"/>
      <c r="B52" s="8"/>
      <c r="C52" s="8"/>
      <c r="D52" s="8"/>
      <c r="E52" s="8"/>
      <c r="F52" s="8"/>
      <c r="G52" s="8"/>
    </row>
    <row r="53" spans="1:7" ht="15.75">
      <c r="A53" s="8"/>
      <c r="B53" s="8"/>
      <c r="C53" s="8"/>
      <c r="D53" s="8"/>
      <c r="E53" s="8"/>
      <c r="F53" s="8"/>
      <c r="G53" s="8"/>
    </row>
    <row r="54" spans="1:7" ht="15.75">
      <c r="A54" s="8"/>
      <c r="B54" s="8"/>
      <c r="C54" s="8"/>
      <c r="D54" s="8"/>
      <c r="E54" s="8"/>
      <c r="F54" s="8"/>
      <c r="G54" s="8"/>
    </row>
    <row r="55" spans="1:7" ht="15.75">
      <c r="A55" s="8"/>
      <c r="B55" s="8"/>
      <c r="C55" s="8"/>
      <c r="D55" s="8"/>
      <c r="E55" s="8"/>
      <c r="F55" s="8"/>
      <c r="G55" s="8"/>
    </row>
    <row r="56" spans="1:7" ht="15.75">
      <c r="A56" s="8"/>
      <c r="B56" s="8"/>
      <c r="C56" s="8"/>
      <c r="D56" s="8"/>
      <c r="E56" s="8"/>
      <c r="F56" s="8"/>
      <c r="G56" s="8"/>
    </row>
    <row r="57" spans="1:7" ht="15.75">
      <c r="A57" s="8"/>
      <c r="B57" s="8"/>
      <c r="C57" s="8"/>
      <c r="D57" s="8"/>
      <c r="E57" s="8"/>
      <c r="F57" s="8"/>
      <c r="G57" s="8"/>
    </row>
    <row r="58" spans="1:7" ht="15.75">
      <c r="A58" s="8"/>
      <c r="B58" s="8"/>
      <c r="C58" s="8"/>
      <c r="D58" s="8"/>
      <c r="E58" s="8"/>
      <c r="F58" s="8"/>
      <c r="G58" s="8"/>
    </row>
    <row r="59" spans="1:7" ht="15.75">
      <c r="A59" s="8"/>
      <c r="B59" s="8"/>
      <c r="C59" s="8"/>
      <c r="D59" s="8"/>
      <c r="E59" s="8"/>
      <c r="F59" s="8"/>
      <c r="G59" s="8"/>
    </row>
    <row r="60" spans="1:7" ht="15.75">
      <c r="A60" s="8"/>
      <c r="B60" s="8"/>
      <c r="C60" s="8"/>
      <c r="D60" s="8"/>
      <c r="E60" s="8"/>
      <c r="F60" s="8"/>
      <c r="G60" s="8"/>
    </row>
    <row r="61" spans="1:7" ht="15.75">
      <c r="A61" s="8"/>
      <c r="B61" s="8"/>
      <c r="C61" s="8"/>
      <c r="D61" s="8"/>
      <c r="E61" s="8"/>
      <c r="F61" s="8"/>
      <c r="G61" s="8"/>
    </row>
    <row r="62" spans="1:7" ht="15.75">
      <c r="A62" s="8"/>
      <c r="B62" s="8"/>
      <c r="C62" s="8"/>
      <c r="D62" s="8"/>
      <c r="E62" s="8"/>
      <c r="F62" s="8"/>
      <c r="G62" s="8"/>
    </row>
  </sheetData>
  <sheetProtection/>
  <mergeCells count="12">
    <mergeCell ref="D10:E10"/>
    <mergeCell ref="F10:G10"/>
    <mergeCell ref="D11:E11"/>
    <mergeCell ref="F11:G11"/>
    <mergeCell ref="D7:E7"/>
    <mergeCell ref="F7:G7"/>
    <mergeCell ref="A4:G4"/>
    <mergeCell ref="D9:E9"/>
    <mergeCell ref="F9:G9"/>
    <mergeCell ref="A6:C7"/>
    <mergeCell ref="D6:E6"/>
    <mergeCell ref="F6:G6"/>
  </mergeCells>
  <printOptions/>
  <pageMargins left="0.75" right="0.75" top="1" bottom="1" header="0.5" footer="0.5"/>
  <pageSetup fitToHeight="1" fitToWidth="1" orientation="portrait" paperSize="9" scale="89"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H37"/>
  <sheetViews>
    <sheetView tabSelected="1" zoomScalePageLayoutView="0" workbookViewId="0" topLeftCell="A29">
      <selection activeCell="D36" sqref="D36"/>
    </sheetView>
  </sheetViews>
  <sheetFormatPr defaultColWidth="9.140625" defaultRowHeight="12.75"/>
  <cols>
    <col min="1" max="1" width="10.8515625" style="85" customWidth="1"/>
    <col min="2" max="2" width="67.28125" style="3" customWidth="1"/>
    <col min="3" max="3" width="24.00390625" style="3" customWidth="1"/>
    <col min="4" max="4" width="23.7109375" style="3" customWidth="1"/>
    <col min="5" max="5" width="11.28125" style="3" bestFit="1" customWidth="1"/>
    <col min="6" max="6" width="10.00390625" style="3" bestFit="1" customWidth="1"/>
    <col min="7" max="16384" width="9.140625" style="3" customWidth="1"/>
  </cols>
  <sheetData>
    <row r="1" spans="1:4" ht="38.25" customHeight="1" thickBot="1">
      <c r="A1" s="19"/>
      <c r="B1" s="20" t="s">
        <v>250</v>
      </c>
      <c r="C1" s="21" t="s">
        <v>420</v>
      </c>
      <c r="D1" s="22" t="s">
        <v>419</v>
      </c>
    </row>
    <row r="2" spans="1:4" ht="33.75" customHeight="1">
      <c r="A2" s="23" t="s">
        <v>222</v>
      </c>
      <c r="B2" s="24" t="s">
        <v>600</v>
      </c>
      <c r="C2" s="25">
        <f>+VE!D51+VJ!D56</f>
        <v>0</v>
      </c>
      <c r="D2" s="26"/>
    </row>
    <row r="3" spans="1:4" ht="33.75" customHeight="1">
      <c r="A3" s="27" t="s">
        <v>223</v>
      </c>
      <c r="B3" s="28" t="s">
        <v>705</v>
      </c>
      <c r="C3" s="29"/>
      <c r="D3" s="30">
        <f>+VF2!C41</f>
        <v>0</v>
      </c>
    </row>
    <row r="4" spans="1:4" ht="33.75" customHeight="1">
      <c r="A4" s="31" t="s">
        <v>224</v>
      </c>
      <c r="B4" s="32" t="s">
        <v>226</v>
      </c>
      <c r="C4" s="33">
        <f>+IF(C2&gt;D3,C2-D3,0)</f>
        <v>0</v>
      </c>
      <c r="D4" s="34"/>
    </row>
    <row r="5" spans="1:4" ht="33.75" customHeight="1">
      <c r="A5" s="35" t="s">
        <v>225</v>
      </c>
      <c r="B5" s="36" t="s">
        <v>227</v>
      </c>
      <c r="C5" s="37"/>
      <c r="D5" s="38">
        <f>+IF(D3&gt;C2,D3-C2,0)</f>
        <v>0</v>
      </c>
    </row>
    <row r="6" spans="1:6" ht="56.25" customHeight="1">
      <c r="A6" s="39" t="s">
        <v>228</v>
      </c>
      <c r="B6" s="87" t="s">
        <v>606</v>
      </c>
      <c r="C6" s="41"/>
      <c r="D6" s="42">
        <v>0</v>
      </c>
      <c r="E6" s="43"/>
      <c r="F6" s="44"/>
    </row>
    <row r="7" spans="1:6" ht="33.75" customHeight="1">
      <c r="A7" s="39"/>
      <c r="B7" s="86" t="s">
        <v>706</v>
      </c>
      <c r="C7" s="41"/>
      <c r="D7" s="42">
        <v>0</v>
      </c>
      <c r="F7" s="44"/>
    </row>
    <row r="8" spans="1:5" ht="33.75" customHeight="1">
      <c r="A8" s="27" t="s">
        <v>229</v>
      </c>
      <c r="B8" s="45" t="s">
        <v>300</v>
      </c>
      <c r="C8" s="46">
        <v>0</v>
      </c>
      <c r="D8" s="47"/>
      <c r="E8" s="48"/>
    </row>
    <row r="9" spans="1:4" ht="33.75" customHeight="1">
      <c r="A9" s="49" t="s">
        <v>230</v>
      </c>
      <c r="B9" s="50" t="s">
        <v>301</v>
      </c>
      <c r="C9" s="51"/>
      <c r="D9" s="52">
        <v>0</v>
      </c>
    </row>
    <row r="10" spans="1:4" ht="62.25" customHeight="1">
      <c r="A10" s="49" t="s">
        <v>556</v>
      </c>
      <c r="B10" s="50" t="s">
        <v>572</v>
      </c>
      <c r="C10" s="51"/>
      <c r="D10" s="52">
        <f>+VN!D4+VN!D5+VN!D6+VN!D7</f>
        <v>0</v>
      </c>
    </row>
    <row r="11" spans="1:4" s="17" customFormat="1" ht="37.5" customHeight="1">
      <c r="A11" s="290" t="s">
        <v>628</v>
      </c>
      <c r="B11" s="291" t="s">
        <v>629</v>
      </c>
      <c r="C11" s="292"/>
      <c r="D11" s="293"/>
    </row>
    <row r="12" spans="1:4" ht="33.75" customHeight="1">
      <c r="A12" s="39" t="s">
        <v>231</v>
      </c>
      <c r="B12" s="40" t="s">
        <v>373</v>
      </c>
      <c r="C12" s="53">
        <v>0</v>
      </c>
      <c r="D12" s="54"/>
    </row>
    <row r="13" spans="1:5" ht="33.75" customHeight="1">
      <c r="A13" s="23" t="s">
        <v>232</v>
      </c>
      <c r="B13" s="55" t="s">
        <v>166</v>
      </c>
      <c r="C13" s="46">
        <v>0</v>
      </c>
      <c r="D13" s="47"/>
      <c r="E13" s="44"/>
    </row>
    <row r="14" spans="1:4" ht="33.75" customHeight="1">
      <c r="A14" s="23" t="s">
        <v>233</v>
      </c>
      <c r="B14" s="55" t="s">
        <v>707</v>
      </c>
      <c r="C14" s="46">
        <v>0</v>
      </c>
      <c r="D14" s="47"/>
    </row>
    <row r="15" spans="1:4" ht="33.75" customHeight="1">
      <c r="A15" s="23" t="s">
        <v>234</v>
      </c>
      <c r="B15" s="55" t="s">
        <v>413</v>
      </c>
      <c r="C15" s="46">
        <v>0</v>
      </c>
      <c r="D15" s="47"/>
    </row>
    <row r="16" spans="1:4" ht="33.75" customHeight="1">
      <c r="A16" s="23" t="s">
        <v>235</v>
      </c>
      <c r="B16" s="55" t="s">
        <v>63</v>
      </c>
      <c r="C16" s="56"/>
      <c r="D16" s="57">
        <v>0</v>
      </c>
    </row>
    <row r="17" spans="1:4" ht="33.75" customHeight="1">
      <c r="A17" s="23" t="s">
        <v>236</v>
      </c>
      <c r="B17" s="58" t="s">
        <v>302</v>
      </c>
      <c r="C17" s="56"/>
      <c r="D17" s="59">
        <f>+D6-C8</f>
        <v>0</v>
      </c>
    </row>
    <row r="18" spans="1:4" ht="31.5">
      <c r="A18" s="23" t="s">
        <v>237</v>
      </c>
      <c r="B18" s="58" t="s">
        <v>359</v>
      </c>
      <c r="C18" s="56"/>
      <c r="D18" s="60">
        <v>0</v>
      </c>
    </row>
    <row r="19" spans="1:4" ht="33.75" customHeight="1">
      <c r="A19" s="23" t="s">
        <v>238</v>
      </c>
      <c r="B19" s="58" t="s">
        <v>414</v>
      </c>
      <c r="C19" s="56"/>
      <c r="D19" s="60">
        <v>0</v>
      </c>
    </row>
    <row r="20" spans="1:4" ht="33.75" customHeight="1">
      <c r="A20" s="23" t="s">
        <v>239</v>
      </c>
      <c r="B20" s="58" t="s">
        <v>584</v>
      </c>
      <c r="C20" s="56"/>
      <c r="D20" s="60">
        <v>0</v>
      </c>
    </row>
    <row r="21" spans="1:6" ht="23.25" customHeight="1">
      <c r="A21" s="23" t="s">
        <v>586</v>
      </c>
      <c r="B21" s="58" t="s">
        <v>592</v>
      </c>
      <c r="C21" s="56"/>
      <c r="D21" s="59">
        <f>+IF(C22&gt;(C23+C24),C22,(C23+C24))</f>
        <v>0</v>
      </c>
      <c r="F21" s="48"/>
    </row>
    <row r="22" spans="1:5" ht="33.75" customHeight="1">
      <c r="A22" s="23" t="s">
        <v>587</v>
      </c>
      <c r="B22" s="61" t="s">
        <v>585</v>
      </c>
      <c r="C22" s="62">
        <f>+VH!C23</f>
        <v>0</v>
      </c>
      <c r="D22" s="56"/>
      <c r="E22" s="63"/>
    </row>
    <row r="23" spans="1:5" ht="36.75" customHeight="1">
      <c r="A23" s="23" t="s">
        <v>721</v>
      </c>
      <c r="B23" s="64" t="s">
        <v>601</v>
      </c>
      <c r="C23" s="62">
        <f>+VH!D23</f>
        <v>0</v>
      </c>
      <c r="D23" s="56"/>
      <c r="E23" s="63"/>
    </row>
    <row r="24" spans="1:5" ht="36.75" customHeight="1">
      <c r="A24" s="23" t="s">
        <v>604</v>
      </c>
      <c r="B24" s="64" t="s">
        <v>618</v>
      </c>
      <c r="C24" s="62"/>
      <c r="D24" s="56"/>
      <c r="E24" s="63"/>
    </row>
    <row r="25" spans="1:5" ht="33.75" customHeight="1">
      <c r="A25" s="23" t="s">
        <v>240</v>
      </c>
      <c r="B25" s="58" t="s">
        <v>167</v>
      </c>
      <c r="C25" s="56"/>
      <c r="D25" s="65">
        <v>0</v>
      </c>
      <c r="E25" s="63"/>
    </row>
    <row r="26" spans="1:5" ht="33.75" customHeight="1">
      <c r="A26" s="31" t="s">
        <v>241</v>
      </c>
      <c r="B26" s="66" t="s">
        <v>418</v>
      </c>
      <c r="C26" s="33">
        <f>+IF(C2+C8+C12+C13+C14+C15&gt;D3+D6+D9+D10+D16+D18+D19+D20+C23,C2+C8+C12+C13+C14+C15-(D3+D6+D9+D10+D16+D18+D19+D20+C23),0)</f>
        <v>0</v>
      </c>
      <c r="D26" s="67"/>
      <c r="E26" s="48"/>
    </row>
    <row r="27" spans="1:5" ht="48" customHeight="1">
      <c r="A27" s="68" t="s">
        <v>242</v>
      </c>
      <c r="B27" s="69" t="s">
        <v>605</v>
      </c>
      <c r="C27" s="37"/>
      <c r="D27" s="70">
        <f>+IF(D3+D6+D9+D10+D16+D18+D19+D20+C23&gt;C2+C8+C12+C13+C14+C15,D3+D6+D9+D10+D16+D18+D19+D20+C23-(C2+C8+C12+C13+C14+C15),0)</f>
        <v>0</v>
      </c>
      <c r="E27" s="44">
        <f>+D5+D10+D16+D17+D18+D19+D20+D21+D25-C4-C12-C13-C14-C15</f>
        <v>0</v>
      </c>
    </row>
    <row r="28" spans="1:5" ht="33.75" customHeight="1">
      <c r="A28" s="23" t="s">
        <v>243</v>
      </c>
      <c r="B28" s="71" t="s">
        <v>415</v>
      </c>
      <c r="C28" s="72"/>
      <c r="D28" s="73">
        <v>0</v>
      </c>
      <c r="E28" s="44"/>
    </row>
    <row r="29" spans="1:4" ht="33.75" customHeight="1">
      <c r="A29" s="23" t="s">
        <v>244</v>
      </c>
      <c r="B29" s="74" t="s">
        <v>303</v>
      </c>
      <c r="C29" s="29"/>
      <c r="D29" s="75">
        <v>0</v>
      </c>
    </row>
    <row r="30" spans="1:4" ht="33.75" customHeight="1">
      <c r="A30" s="23" t="s">
        <v>245</v>
      </c>
      <c r="B30" s="74" t="s">
        <v>416</v>
      </c>
      <c r="C30" s="76">
        <v>0</v>
      </c>
      <c r="D30" s="77"/>
    </row>
    <row r="31" spans="1:4" ht="33.75" customHeight="1">
      <c r="A31" s="78" t="s">
        <v>246</v>
      </c>
      <c r="B31" s="79" t="s">
        <v>304</v>
      </c>
      <c r="C31" s="80">
        <v>0</v>
      </c>
      <c r="D31" s="81"/>
    </row>
    <row r="32" spans="1:4" ht="33.75" customHeight="1">
      <c r="A32" s="31" t="s">
        <v>247</v>
      </c>
      <c r="B32" s="66" t="s">
        <v>418</v>
      </c>
      <c r="C32" s="33">
        <f>+IF(C26+C30+C31&gt;D27+D28+D29,C26+C30+C31-D27-D28-D29+C30,0)</f>
        <v>0</v>
      </c>
      <c r="D32" s="67"/>
    </row>
    <row r="33" spans="1:8" ht="33.75" customHeight="1">
      <c r="A33" s="35" t="s">
        <v>248</v>
      </c>
      <c r="B33" s="82" t="s">
        <v>417</v>
      </c>
      <c r="C33" s="37"/>
      <c r="D33" s="70">
        <f>+IF(D3+D6+D9+D10+D16+D18+D19+D20+C23&gt;C2+C8+C12+C13+C14+C15,D3+D6+D9+D10+D16+D18+D19+D20+C23-(C2+C8+C12+C13+C14+C15),0)</f>
        <v>0</v>
      </c>
      <c r="F33" s="43"/>
      <c r="G33" s="44"/>
      <c r="H33" s="44"/>
    </row>
    <row r="34" spans="1:4" ht="48.75" customHeight="1" thickBot="1">
      <c r="A34" s="83" t="s">
        <v>249</v>
      </c>
      <c r="B34" s="84" t="s">
        <v>411</v>
      </c>
      <c r="C34" s="926"/>
      <c r="D34" s="927">
        <v>0</v>
      </c>
    </row>
    <row r="35" spans="1:4" s="179" customFormat="1" ht="24" customHeight="1">
      <c r="A35" s="884" t="s">
        <v>692</v>
      </c>
      <c r="B35" s="925" t="s">
        <v>720</v>
      </c>
      <c r="C35" s="111"/>
      <c r="D35" s="928">
        <f>C22-(C23+C24)</f>
        <v>0</v>
      </c>
    </row>
    <row r="36" spans="1:4" s="179" customFormat="1" ht="24" customHeight="1" thickBot="1">
      <c r="A36" s="885"/>
      <c r="B36" s="924" t="s">
        <v>719</v>
      </c>
      <c r="C36" s="739"/>
      <c r="D36" s="929">
        <f>(D5+D10+D11+D16+D17+D18+D19+D20++D21+D25)-(C4+C12+C13+C14+C15)</f>
        <v>0</v>
      </c>
    </row>
    <row r="37" ht="12.75">
      <c r="D37" s="43"/>
    </row>
  </sheetData>
  <sheetProtection/>
  <mergeCells count="1">
    <mergeCell ref="A35:A36"/>
  </mergeCells>
  <printOptions horizontalCentered="1"/>
  <pageMargins left="0.1968503937007874" right="0.1968503937007874" top="0.34" bottom="0.1968503937007874" header="0.5118110236220472" footer="0.17"/>
  <pageSetup fitToHeight="1" fitToWidth="1" orientation="portrait" paperSize="9" scale="68"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K25" sqref="K25"/>
    </sheetView>
  </sheetViews>
  <sheetFormatPr defaultColWidth="9.140625" defaultRowHeight="12.75"/>
  <cols>
    <col min="1" max="16384" width="9.140625" style="3" customWidth="1"/>
  </cols>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92D050"/>
  </sheetPr>
  <dimension ref="A7:I35"/>
  <sheetViews>
    <sheetView zoomScalePageLayoutView="0" workbookViewId="0" topLeftCell="A2">
      <selection activeCell="A19" sqref="A19"/>
    </sheetView>
  </sheetViews>
  <sheetFormatPr defaultColWidth="9.140625" defaultRowHeight="12.75"/>
  <cols>
    <col min="1" max="1" width="46.00390625" style="0" customWidth="1"/>
    <col min="2" max="2" width="2.8515625" style="0" customWidth="1"/>
    <col min="3" max="3" width="14.140625" style="0" customWidth="1"/>
    <col min="4" max="4" width="4.00390625" style="0" customWidth="1"/>
    <col min="5" max="5" width="15.7109375" style="0" customWidth="1"/>
    <col min="6" max="6" width="3.7109375" style="0" customWidth="1"/>
    <col min="7" max="7" width="15.140625" style="0" customWidth="1"/>
    <col min="8" max="8" width="3.7109375" style="0" customWidth="1"/>
    <col min="9" max="9" width="13.140625" style="0" customWidth="1"/>
  </cols>
  <sheetData>
    <row r="7" spans="1:9" s="3" customFormat="1" ht="15" customHeight="1">
      <c r="A7" s="3" t="s">
        <v>621</v>
      </c>
      <c r="C7" s="191"/>
      <c r="E7" s="191"/>
      <c r="G7" s="191"/>
      <c r="I7" s="191"/>
    </row>
    <row r="8" s="3" customFormat="1" ht="12.75"/>
    <row r="9" spans="1:9" s="3" customFormat="1" ht="14.25" customHeight="1">
      <c r="A9" s="451" t="s">
        <v>622</v>
      </c>
      <c r="C9" s="191"/>
      <c r="E9" s="191"/>
      <c r="G9" s="191"/>
      <c r="I9" s="191"/>
    </row>
    <row r="10" s="3" customFormat="1" ht="12.75">
      <c r="A10" s="451"/>
    </row>
    <row r="11" spans="1:9" s="3" customFormat="1" ht="15" customHeight="1">
      <c r="A11" s="451" t="s">
        <v>623</v>
      </c>
      <c r="C11" s="191"/>
      <c r="E11" s="191"/>
      <c r="G11" s="191"/>
      <c r="I11" s="191"/>
    </row>
    <row r="12" s="3" customFormat="1" ht="12.75">
      <c r="A12" s="451"/>
    </row>
    <row r="13" spans="1:9" s="3" customFormat="1" ht="15" customHeight="1">
      <c r="A13" s="451" t="s">
        <v>624</v>
      </c>
      <c r="C13" s="191"/>
      <c r="E13" s="191"/>
      <c r="G13" s="191"/>
      <c r="I13" s="191"/>
    </row>
    <row r="14" s="3" customFormat="1" ht="12.75">
      <c r="A14" s="451"/>
    </row>
    <row r="15" spans="1:9" s="3" customFormat="1" ht="15.75" customHeight="1">
      <c r="A15" s="451" t="s">
        <v>625</v>
      </c>
      <c r="C15" s="191"/>
      <c r="E15" s="191"/>
      <c r="G15" s="191"/>
      <c r="I15" s="191"/>
    </row>
    <row r="16" s="3" customFormat="1" ht="12.75">
      <c r="A16" s="451"/>
    </row>
    <row r="17" spans="1:9" s="3" customFormat="1" ht="16.5" customHeight="1">
      <c r="A17" s="451" t="s">
        <v>626</v>
      </c>
      <c r="C17" s="191"/>
      <c r="E17" s="191"/>
      <c r="G17" s="191"/>
      <c r="I17" s="191"/>
    </row>
    <row r="18" s="3" customFormat="1" ht="12.75">
      <c r="A18" s="451"/>
    </row>
    <row r="19" spans="1:9" s="3" customFormat="1" ht="27.75" customHeight="1">
      <c r="A19" s="733" t="s">
        <v>691</v>
      </c>
      <c r="B19" s="734"/>
      <c r="C19" s="735"/>
      <c r="D19" s="734"/>
      <c r="E19" s="735"/>
      <c r="F19" s="734"/>
      <c r="G19" s="735"/>
      <c r="H19" s="734"/>
      <c r="I19" s="735"/>
    </row>
    <row r="20" s="3" customFormat="1" ht="12.75">
      <c r="A20" s="451"/>
    </row>
    <row r="21" spans="1:9" s="3" customFormat="1" ht="14.25" customHeight="1">
      <c r="A21" s="451" t="s">
        <v>627</v>
      </c>
      <c r="C21" s="191"/>
      <c r="E21" s="191"/>
      <c r="G21" s="191"/>
      <c r="I21" s="191"/>
    </row>
    <row r="22" s="3" customFormat="1" ht="12.75">
      <c r="A22" s="451"/>
    </row>
    <row r="23" ht="12.75">
      <c r="A23" s="289"/>
    </row>
    <row r="24" ht="12.75">
      <c r="A24" s="289"/>
    </row>
    <row r="25" ht="12.75">
      <c r="A25" s="289"/>
    </row>
    <row r="26" ht="12.75">
      <c r="A26" s="289"/>
    </row>
    <row r="27" ht="12.75">
      <c r="A27" s="289"/>
    </row>
    <row r="28" ht="12.75">
      <c r="A28" s="289"/>
    </row>
    <row r="29" ht="12.75">
      <c r="A29" s="289"/>
    </row>
    <row r="30" ht="12.75">
      <c r="A30" s="289"/>
    </row>
    <row r="31" ht="12.75">
      <c r="A31" s="289"/>
    </row>
    <row r="32" ht="12.75">
      <c r="A32" s="289"/>
    </row>
    <row r="33" ht="12.75">
      <c r="A33" s="289"/>
    </row>
    <row r="34" ht="12.75">
      <c r="A34" s="289"/>
    </row>
    <row r="35" ht="12.75">
      <c r="A35" s="289"/>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
      <selection activeCell="A1" sqref="A1:IV16384"/>
    </sheetView>
  </sheetViews>
  <sheetFormatPr defaultColWidth="8.8515625" defaultRowHeight="12.75"/>
  <cols>
    <col min="1" max="1" width="5.8515625" style="3" customWidth="1"/>
    <col min="2" max="2" width="56.8515625" style="3" customWidth="1"/>
    <col min="3" max="3" width="5.57421875" style="3" bestFit="1" customWidth="1"/>
    <col min="4" max="5" width="18.00390625" style="3" customWidth="1"/>
    <col min="6" max="6" width="3.8515625" style="3" customWidth="1"/>
    <col min="7" max="8" width="16.421875" style="3" customWidth="1"/>
    <col min="9" max="9" width="5.00390625" style="3" customWidth="1"/>
    <col min="10" max="10" width="15.00390625" style="3" customWidth="1"/>
    <col min="11" max="16384" width="8.8515625" style="3" customWidth="1"/>
  </cols>
  <sheetData>
    <row r="1" spans="1:10" ht="18.75">
      <c r="A1" s="551" t="s">
        <v>450</v>
      </c>
      <c r="B1" s="90"/>
      <c r="C1" s="90"/>
      <c r="D1" s="90"/>
      <c r="E1" s="90"/>
      <c r="F1" s="90"/>
      <c r="G1" s="90"/>
      <c r="H1" s="90"/>
      <c r="I1" s="90"/>
      <c r="J1" s="90"/>
    </row>
    <row r="2" ht="18.75">
      <c r="A2" s="552" t="s">
        <v>41</v>
      </c>
    </row>
    <row r="3" spans="4:6" ht="17.25" customHeight="1">
      <c r="D3" s="107"/>
      <c r="E3" s="107"/>
      <c r="F3" s="107"/>
    </row>
    <row r="4" spans="1:10" ht="15.75">
      <c r="A4" s="553" t="s">
        <v>350</v>
      </c>
      <c r="B4" s="554"/>
      <c r="C4" s="555"/>
      <c r="D4" s="12"/>
      <c r="E4" s="194"/>
      <c r="F4" s="194"/>
      <c r="G4" s="194"/>
      <c r="H4" s="194"/>
      <c r="I4" s="194"/>
      <c r="J4" s="194"/>
    </row>
    <row r="5" spans="1:10" ht="15.75">
      <c r="A5" s="556" t="s">
        <v>351</v>
      </c>
      <c r="B5" s="557"/>
      <c r="C5" s="558" t="s">
        <v>352</v>
      </c>
      <c r="D5" s="559"/>
      <c r="E5" s="560" t="s">
        <v>353</v>
      </c>
      <c r="F5" s="561" t="s">
        <v>354</v>
      </c>
      <c r="G5" s="560" t="s">
        <v>292</v>
      </c>
      <c r="H5" s="560" t="s">
        <v>353</v>
      </c>
      <c r="I5" s="561" t="s">
        <v>354</v>
      </c>
      <c r="J5" s="560" t="s">
        <v>292</v>
      </c>
    </row>
    <row r="6" spans="1:10" ht="12.75">
      <c r="A6" s="562"/>
      <c r="B6" s="563"/>
      <c r="C6" s="564"/>
      <c r="D6" s="565"/>
      <c r="E6" s="566"/>
      <c r="F6" s="567"/>
      <c r="G6" s="567"/>
      <c r="H6" s="566"/>
      <c r="I6" s="567"/>
      <c r="J6" s="567"/>
    </row>
    <row r="7" spans="1:10" ht="39" customHeight="1">
      <c r="A7" s="239" t="s">
        <v>355</v>
      </c>
      <c r="B7" s="568" t="s">
        <v>424</v>
      </c>
      <c r="C7" s="227"/>
      <c r="D7" s="15"/>
      <c r="E7" s="569"/>
      <c r="F7" s="569"/>
      <c r="G7" s="569"/>
      <c r="H7" s="569"/>
      <c r="I7" s="569"/>
      <c r="J7" s="569"/>
    </row>
    <row r="8" spans="1:10" ht="39" customHeight="1">
      <c r="A8" s="239" t="s">
        <v>356</v>
      </c>
      <c r="B8" s="232" t="s">
        <v>168</v>
      </c>
      <c r="C8" s="570"/>
      <c r="D8" s="571">
        <f>+E8+G8+H8+J8</f>
        <v>0</v>
      </c>
      <c r="E8" s="105">
        <v>0</v>
      </c>
      <c r="F8" s="105"/>
      <c r="G8" s="105">
        <v>0</v>
      </c>
      <c r="H8" s="105">
        <v>0</v>
      </c>
      <c r="I8" s="105"/>
      <c r="J8" s="572">
        <f>+H8*I8</f>
        <v>0</v>
      </c>
    </row>
    <row r="9" spans="1:10" ht="39" customHeight="1">
      <c r="A9" s="115" t="s">
        <v>357</v>
      </c>
      <c r="B9" s="233" t="s">
        <v>160</v>
      </c>
      <c r="C9" s="573"/>
      <c r="D9" s="370"/>
      <c r="E9" s="569"/>
      <c r="F9" s="569"/>
      <c r="G9" s="569"/>
      <c r="H9" s="569"/>
      <c r="I9" s="569"/>
      <c r="J9" s="569"/>
    </row>
    <row r="10" spans="1:10" ht="39" customHeight="1">
      <c r="A10" s="239" t="s">
        <v>358</v>
      </c>
      <c r="B10" s="233" t="s">
        <v>159</v>
      </c>
      <c r="C10" s="562"/>
      <c r="D10" s="574">
        <f>+D7-D8-D9</f>
        <v>0</v>
      </c>
      <c r="E10" s="575"/>
      <c r="F10" s="575"/>
      <c r="G10" s="575"/>
      <c r="H10" s="575"/>
      <c r="I10" s="575"/>
      <c r="J10" s="575"/>
    </row>
    <row r="11" ht="20.25" customHeight="1">
      <c r="A11" s="3" t="s">
        <v>205</v>
      </c>
    </row>
    <row r="14" s="107" customFormat="1" ht="12.75">
      <c r="A14" s="107" t="s">
        <v>161</v>
      </c>
    </row>
    <row r="15" s="107" customFormat="1" ht="12.75">
      <c r="A15" s="107" t="s">
        <v>162</v>
      </c>
    </row>
    <row r="25" spans="1:8" ht="12.75">
      <c r="A25" s="107"/>
      <c r="B25" s="107"/>
      <c r="C25" s="107"/>
      <c r="D25" s="107"/>
      <c r="E25" s="107"/>
      <c r="F25" s="107"/>
      <c r="G25" s="107"/>
      <c r="H25" s="107"/>
    </row>
    <row r="26" spans="1:8" ht="12.75">
      <c r="A26" s="107"/>
      <c r="B26" s="107"/>
      <c r="C26" s="107"/>
      <c r="D26" s="107"/>
      <c r="E26" s="107"/>
      <c r="F26" s="107"/>
      <c r="G26" s="107"/>
      <c r="H26" s="107"/>
    </row>
    <row r="27" spans="1:8" ht="12.75">
      <c r="A27" s="107"/>
      <c r="B27" s="107"/>
      <c r="C27" s="107"/>
      <c r="D27" s="107"/>
      <c r="E27" s="107"/>
      <c r="F27" s="107"/>
      <c r="G27" s="107"/>
      <c r="H27" s="107"/>
    </row>
    <row r="28" ht="12.75">
      <c r="A28" s="107"/>
    </row>
    <row r="29" ht="15.75">
      <c r="A29" s="576"/>
    </row>
    <row r="30" spans="1:2" ht="15.75">
      <c r="A30" s="577"/>
      <c r="B30" s="9"/>
    </row>
    <row r="31" ht="15.75">
      <c r="A31" s="8"/>
    </row>
    <row r="32" ht="15.75">
      <c r="A32" s="8"/>
    </row>
    <row r="34" ht="12.75">
      <c r="A34" s="107"/>
    </row>
  </sheetData>
  <sheetProtection/>
  <printOptions/>
  <pageMargins left="0.3937007874015748" right="0.3937007874015748" top="0.3937007874015748" bottom="0.5905511811023623" header="0" footer="0.31496062992125984"/>
  <pageSetup fitToHeight="1" fitToWidth="1" horizontalDpi="1200" verticalDpi="1200" orientation="landscape" paperSize="9" scale="87" r:id="rId2"/>
  <headerFooter alignWithMargins="0">
    <oddFooter>&amp;C&amp;"Times New Roman,Normale\&amp;8- STUDI RIUNITI -
7</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G25"/>
  <sheetViews>
    <sheetView zoomScale="90" zoomScaleNormal="90" zoomScalePageLayoutView="0" workbookViewId="0" topLeftCell="A1">
      <selection activeCell="C10" sqref="C10"/>
    </sheetView>
  </sheetViews>
  <sheetFormatPr defaultColWidth="8.8515625" defaultRowHeight="12.75"/>
  <cols>
    <col min="1" max="1" width="6.421875" style="581" customWidth="1"/>
    <col min="2" max="2" width="85.7109375" style="613" customWidth="1"/>
    <col min="3" max="3" width="38.00390625" style="581" customWidth="1"/>
    <col min="4" max="4" width="48.7109375" style="581" customWidth="1"/>
    <col min="5" max="5" width="8.7109375" style="581" customWidth="1"/>
    <col min="6" max="6" width="40.00390625" style="581" customWidth="1"/>
    <col min="7" max="16384" width="8.8515625" style="581" customWidth="1"/>
  </cols>
  <sheetData>
    <row r="1" spans="1:6" ht="21.75" customHeight="1">
      <c r="A1" s="551" t="s">
        <v>451</v>
      </c>
      <c r="B1" s="578"/>
      <c r="C1" s="579"/>
      <c r="D1" s="580"/>
      <c r="E1" s="580"/>
      <c r="F1" s="580"/>
    </row>
    <row r="2" spans="1:6" ht="18" customHeight="1">
      <c r="A2" s="889" t="s">
        <v>169</v>
      </c>
      <c r="B2" s="890"/>
      <c r="C2" s="582"/>
      <c r="D2" s="583"/>
      <c r="E2" s="583"/>
      <c r="F2" s="583"/>
    </row>
    <row r="3" spans="1:6" ht="18" customHeight="1">
      <c r="A3" s="891" t="s">
        <v>351</v>
      </c>
      <c r="B3" s="892"/>
      <c r="C3" s="584" t="s">
        <v>352</v>
      </c>
      <c r="D3" s="585" t="s">
        <v>170</v>
      </c>
      <c r="E3" s="586" t="s">
        <v>354</v>
      </c>
      <c r="F3" s="585" t="s">
        <v>292</v>
      </c>
    </row>
    <row r="4" spans="1:6" ht="16.5" customHeight="1">
      <c r="A4" s="587"/>
      <c r="B4" s="588"/>
      <c r="C4" s="589"/>
      <c r="D4" s="590"/>
      <c r="E4" s="591"/>
      <c r="F4" s="591"/>
    </row>
    <row r="5" spans="1:6" ht="26.25" customHeight="1">
      <c r="A5" s="893" t="s">
        <v>171</v>
      </c>
      <c r="B5" s="896" t="s">
        <v>172</v>
      </c>
      <c r="C5" s="592"/>
      <c r="D5" s="593">
        <v>4</v>
      </c>
      <c r="E5" s="594"/>
      <c r="F5" s="594"/>
    </row>
    <row r="6" spans="1:6" ht="26.25" customHeight="1">
      <c r="A6" s="894"/>
      <c r="B6" s="897"/>
      <c r="C6" s="587"/>
      <c r="D6" s="595">
        <v>10</v>
      </c>
      <c r="E6" s="596"/>
      <c r="F6" s="596"/>
    </row>
    <row r="7" spans="1:6" ht="26.25" customHeight="1">
      <c r="A7" s="894"/>
      <c r="B7" s="897"/>
      <c r="C7" s="587"/>
      <c r="D7" s="595">
        <v>20</v>
      </c>
      <c r="E7" s="596"/>
      <c r="F7" s="596"/>
    </row>
    <row r="8" spans="1:6" ht="26.25" customHeight="1">
      <c r="A8" s="894"/>
      <c r="B8" s="897"/>
      <c r="C8" s="587"/>
      <c r="D8" s="595">
        <v>21</v>
      </c>
      <c r="E8" s="596"/>
      <c r="F8" s="596"/>
    </row>
    <row r="9" spans="1:6" ht="26.25" customHeight="1">
      <c r="A9" s="895"/>
      <c r="B9" s="898"/>
      <c r="C9" s="587"/>
      <c r="D9" s="595">
        <v>22</v>
      </c>
      <c r="E9" s="596"/>
      <c r="F9" s="596"/>
    </row>
    <row r="10" spans="1:6" ht="45" customHeight="1">
      <c r="A10" s="597" t="s">
        <v>173</v>
      </c>
      <c r="B10" s="598" t="s">
        <v>174</v>
      </c>
      <c r="C10" s="587"/>
      <c r="D10" s="596"/>
      <c r="E10" s="596"/>
      <c r="F10" s="596"/>
    </row>
    <row r="11" spans="1:6" ht="48" customHeight="1">
      <c r="A11" s="597" t="s">
        <v>175</v>
      </c>
      <c r="B11" s="598" t="s">
        <v>176</v>
      </c>
      <c r="C11" s="587"/>
      <c r="D11" s="596"/>
      <c r="E11" s="596"/>
      <c r="F11" s="596"/>
    </row>
    <row r="12" spans="1:6" ht="46.5" customHeight="1">
      <c r="A12" s="597" t="s">
        <v>177</v>
      </c>
      <c r="B12" s="598" t="s">
        <v>653</v>
      </c>
      <c r="C12" s="587"/>
      <c r="D12" s="596"/>
      <c r="E12" s="596"/>
      <c r="F12" s="596"/>
    </row>
    <row r="13" spans="1:7" ht="67.5" customHeight="1">
      <c r="A13" s="597" t="s">
        <v>178</v>
      </c>
      <c r="B13" s="598" t="s">
        <v>425</v>
      </c>
      <c r="C13" s="599">
        <f>+C5+C6+C7+C9-C11+C12</f>
        <v>0</v>
      </c>
      <c r="D13" s="600" t="s">
        <v>185</v>
      </c>
      <c r="E13" s="601"/>
      <c r="F13" s="600" t="s">
        <v>186</v>
      </c>
      <c r="G13" s="602"/>
    </row>
    <row r="14" spans="1:6" ht="67.5" customHeight="1">
      <c r="A14" s="597" t="s">
        <v>187</v>
      </c>
      <c r="B14" s="598" t="s">
        <v>428</v>
      </c>
      <c r="C14" s="599">
        <f>+C5+C6+C9+C7-C11+C12</f>
        <v>0</v>
      </c>
      <c r="D14" s="594"/>
      <c r="E14" s="594"/>
      <c r="F14" s="594"/>
    </row>
    <row r="15" spans="1:6" ht="31.5" customHeight="1">
      <c r="A15" s="594"/>
      <c r="B15" s="603"/>
      <c r="C15" s="594"/>
      <c r="D15" s="604" t="s">
        <v>188</v>
      </c>
      <c r="E15" s="605"/>
      <c r="F15" s="604" t="s">
        <v>189</v>
      </c>
    </row>
    <row r="16" spans="1:6" ht="26.25" customHeight="1">
      <c r="A16" s="894" t="s">
        <v>190</v>
      </c>
      <c r="B16" s="897" t="s">
        <v>191</v>
      </c>
      <c r="C16" s="592"/>
      <c r="D16" s="606">
        <v>4</v>
      </c>
      <c r="E16" s="607"/>
      <c r="F16" s="607"/>
    </row>
    <row r="17" spans="1:6" ht="26.25" customHeight="1">
      <c r="A17" s="894"/>
      <c r="B17" s="897"/>
      <c r="C17" s="587"/>
      <c r="D17" s="606">
        <v>10</v>
      </c>
      <c r="E17" s="607"/>
      <c r="F17" s="607"/>
    </row>
    <row r="18" spans="1:6" ht="26.25" customHeight="1">
      <c r="A18" s="894"/>
      <c r="B18" s="897"/>
      <c r="C18" s="587"/>
      <c r="D18" s="606">
        <v>20</v>
      </c>
      <c r="E18" s="607"/>
      <c r="F18" s="607"/>
    </row>
    <row r="19" spans="1:6" ht="26.25" customHeight="1">
      <c r="A19" s="894"/>
      <c r="B19" s="897"/>
      <c r="C19" s="587"/>
      <c r="D19" s="606">
        <v>21</v>
      </c>
      <c r="E19" s="607"/>
      <c r="F19" s="607"/>
    </row>
    <row r="20" spans="1:6" ht="26.25" customHeight="1">
      <c r="A20" s="895"/>
      <c r="B20" s="898"/>
      <c r="C20" s="587"/>
      <c r="D20" s="606">
        <v>22</v>
      </c>
      <c r="E20" s="607"/>
      <c r="F20" s="607"/>
    </row>
    <row r="21" spans="1:6" ht="42" customHeight="1">
      <c r="A21" s="608" t="s">
        <v>192</v>
      </c>
      <c r="B21" s="609" t="s">
        <v>654</v>
      </c>
      <c r="C21" s="610">
        <f>+'Margine analitico'!D9</f>
        <v>0</v>
      </c>
      <c r="D21" s="594"/>
      <c r="E21" s="594"/>
      <c r="F21" s="594"/>
    </row>
    <row r="22" spans="1:6" ht="81" customHeight="1">
      <c r="A22" s="608" t="s">
        <v>193</v>
      </c>
      <c r="B22" s="611" t="s">
        <v>655</v>
      </c>
      <c r="C22" s="599">
        <f>+C5+C6-C7-C9-C10-C13-C21</f>
        <v>0</v>
      </c>
      <c r="D22" s="594"/>
      <c r="E22" s="594"/>
      <c r="F22" s="594"/>
    </row>
    <row r="23" spans="1:6" ht="39" customHeight="1">
      <c r="A23" s="888" t="s">
        <v>656</v>
      </c>
      <c r="B23" s="888"/>
      <c r="C23" s="888"/>
      <c r="D23" s="888"/>
      <c r="E23" s="888"/>
      <c r="F23" s="888"/>
    </row>
    <row r="24" spans="1:6" ht="42.75" customHeight="1">
      <c r="A24" s="887" t="s">
        <v>194</v>
      </c>
      <c r="B24" s="887"/>
      <c r="C24" s="887"/>
      <c r="D24" s="887"/>
      <c r="E24" s="887"/>
      <c r="F24" s="887"/>
    </row>
    <row r="25" spans="1:6" s="612" customFormat="1" ht="42" customHeight="1">
      <c r="A25" s="886" t="s">
        <v>657</v>
      </c>
      <c r="B25" s="887"/>
      <c r="C25" s="887"/>
      <c r="D25" s="887"/>
      <c r="E25" s="887"/>
      <c r="F25" s="887"/>
    </row>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sheetData>
  <sheetProtection/>
  <mergeCells count="9">
    <mergeCell ref="A25:F25"/>
    <mergeCell ref="A24:F24"/>
    <mergeCell ref="A23:F23"/>
    <mergeCell ref="A2:B2"/>
    <mergeCell ref="A3:B3"/>
    <mergeCell ref="A5:A9"/>
    <mergeCell ref="B5:B9"/>
    <mergeCell ref="B16:B20"/>
    <mergeCell ref="A16:A20"/>
  </mergeCells>
  <printOptions horizontalCentered="1" verticalCentered="1"/>
  <pageMargins left="0.1968503937007874" right="0.1968503937007874" top="0.1968503937007874" bottom="0.1968503937007874" header="0.5118110236220472" footer="0"/>
  <pageSetup fitToHeight="1" fitToWidth="1" horizontalDpi="300" verticalDpi="300" orientation="landscape" paperSize="9" scale="63" r:id="rId1"/>
</worksheet>
</file>

<file path=xl/worksheets/sheet19.xml><?xml version="1.0" encoding="utf-8"?>
<worksheet xmlns="http://schemas.openxmlformats.org/spreadsheetml/2006/main" xmlns:r="http://schemas.openxmlformats.org/officeDocument/2006/relationships">
  <sheetPr>
    <pageSetUpPr fitToPage="1"/>
  </sheetPr>
  <dimension ref="A1:DN127"/>
  <sheetViews>
    <sheetView showGridLines="0" zoomScale="75" zoomScaleNormal="75" zoomScalePageLayoutView="0" workbookViewId="0" topLeftCell="A19">
      <selection activeCell="B12" sqref="B12"/>
    </sheetView>
  </sheetViews>
  <sheetFormatPr defaultColWidth="25.7109375" defaultRowHeight="19.5" customHeight="1"/>
  <cols>
    <col min="1" max="1" width="23.28125" style="8" customWidth="1"/>
    <col min="2" max="2" width="33.421875" style="8" customWidth="1"/>
    <col min="3" max="3" width="38.00390625" style="8" customWidth="1"/>
    <col min="4" max="4" width="28.7109375" style="8" customWidth="1"/>
    <col min="5" max="5" width="26.140625" style="8" customWidth="1"/>
    <col min="6" max="6" width="27.7109375" style="8" customWidth="1"/>
    <col min="7" max="16384" width="25.7109375" style="8" customWidth="1"/>
  </cols>
  <sheetData>
    <row r="1" spans="1:118" ht="22.5" customHeight="1">
      <c r="A1" s="614" t="s">
        <v>66</v>
      </c>
      <c r="B1" s="614" t="s">
        <v>67</v>
      </c>
      <c r="C1" s="615"/>
      <c r="D1" s="615"/>
      <c r="E1" s="615"/>
      <c r="F1" s="616"/>
      <c r="G1" s="615"/>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324"/>
      <c r="BL1" s="324"/>
      <c r="BM1" s="324"/>
      <c r="BN1" s="324"/>
      <c r="BO1" s="324"/>
      <c r="BP1" s="324"/>
      <c r="BQ1" s="324"/>
      <c r="BR1" s="324"/>
      <c r="BS1" s="324"/>
      <c r="BT1" s="324"/>
      <c r="BU1" s="324"/>
      <c r="BV1" s="324"/>
      <c r="BW1" s="324"/>
      <c r="BX1" s="324"/>
      <c r="BY1" s="324"/>
      <c r="BZ1" s="324"/>
      <c r="CA1" s="324"/>
      <c r="CB1" s="324"/>
      <c r="CC1" s="324"/>
      <c r="CD1" s="324"/>
      <c r="CE1" s="324"/>
      <c r="CF1" s="324"/>
      <c r="CG1" s="324"/>
      <c r="CH1" s="324"/>
      <c r="CI1" s="324"/>
      <c r="CJ1" s="324"/>
      <c r="CK1" s="324"/>
      <c r="CL1" s="324"/>
      <c r="CM1" s="324"/>
      <c r="CN1" s="324"/>
      <c r="CO1" s="324"/>
      <c r="CP1" s="324"/>
      <c r="CQ1" s="324"/>
      <c r="CR1" s="324"/>
      <c r="CS1" s="324"/>
      <c r="CT1" s="324"/>
      <c r="CU1" s="324"/>
      <c r="CV1" s="324"/>
      <c r="CW1" s="324"/>
      <c r="CX1" s="324"/>
      <c r="CY1" s="324"/>
      <c r="CZ1" s="324"/>
      <c r="DA1" s="324"/>
      <c r="DB1" s="324"/>
      <c r="DC1" s="324"/>
      <c r="DD1" s="324"/>
      <c r="DE1" s="324"/>
      <c r="DF1" s="324"/>
      <c r="DG1" s="324"/>
      <c r="DH1" s="324"/>
      <c r="DI1" s="324"/>
      <c r="DJ1" s="324"/>
      <c r="DK1" s="324"/>
      <c r="DL1" s="324"/>
      <c r="DM1" s="324"/>
      <c r="DN1" s="324"/>
    </row>
    <row r="2" spans="1:118" ht="29.25" customHeight="1">
      <c r="A2" s="899" t="s">
        <v>68</v>
      </c>
      <c r="B2" s="899"/>
      <c r="C2" s="899"/>
      <c r="D2" s="899"/>
      <c r="E2" s="899"/>
      <c r="F2" s="899"/>
      <c r="G2" s="899"/>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row>
    <row r="3" spans="1:118" ht="19.5" customHeight="1" thickBot="1">
      <c r="A3" s="618"/>
      <c r="B3" s="619"/>
      <c r="C3" s="620"/>
      <c r="D3" s="324"/>
      <c r="E3" s="324"/>
      <c r="F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row>
    <row r="4" spans="1:118" ht="36" customHeight="1" thickBot="1">
      <c r="A4" s="621" t="s">
        <v>128</v>
      </c>
      <c r="B4" s="617"/>
      <c r="C4" s="622"/>
      <c r="D4" s="623"/>
      <c r="E4" s="624" t="s">
        <v>658</v>
      </c>
      <c r="F4" s="625"/>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row>
    <row r="5" spans="1:118" ht="15" customHeight="1">
      <c r="A5" s="626"/>
      <c r="B5" s="627"/>
      <c r="C5" s="627"/>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row>
    <row r="6" spans="1:118" ht="22.5" customHeight="1" thickBot="1">
      <c r="A6" s="626"/>
      <c r="B6" s="627"/>
      <c r="C6" s="627"/>
      <c r="D6" s="627"/>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row>
    <row r="7" spans="1:118" ht="64.5" customHeight="1" thickBot="1">
      <c r="A7" s="907" t="s">
        <v>129</v>
      </c>
      <c r="B7" s="904" t="s">
        <v>659</v>
      </c>
      <c r="C7" s="905"/>
      <c r="D7" s="905"/>
      <c r="E7" s="906"/>
      <c r="F7" s="900" t="s">
        <v>662</v>
      </c>
      <c r="G7" s="901"/>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4"/>
      <c r="DG7" s="324"/>
      <c r="DH7" s="324"/>
      <c r="DI7" s="324"/>
      <c r="DJ7" s="324"/>
      <c r="DK7" s="324"/>
      <c r="DL7" s="324"/>
      <c r="DM7" s="324"/>
      <c r="DN7" s="324"/>
    </row>
    <row r="8" spans="1:118" ht="34.5" customHeight="1">
      <c r="A8" s="908"/>
      <c r="B8" s="628" t="s">
        <v>125</v>
      </c>
      <c r="C8" s="629" t="s">
        <v>125</v>
      </c>
      <c r="D8" s="909" t="s">
        <v>660</v>
      </c>
      <c r="E8" s="903"/>
      <c r="F8" s="902" t="s">
        <v>661</v>
      </c>
      <c r="G8" s="903"/>
      <c r="H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324"/>
      <c r="DM8" s="324"/>
      <c r="DN8" s="324"/>
    </row>
    <row r="9" spans="1:118" ht="19.5" customHeight="1">
      <c r="A9" s="630" t="s">
        <v>69</v>
      </c>
      <c r="B9" s="631" t="s">
        <v>70</v>
      </c>
      <c r="C9" s="632" t="s">
        <v>71</v>
      </c>
      <c r="D9" s="633"/>
      <c r="E9" s="634" t="s">
        <v>34</v>
      </c>
      <c r="F9" s="632"/>
      <c r="G9" s="634" t="s">
        <v>34</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row>
    <row r="10" spans="1:118" ht="19.5" customHeight="1" thickBot="1">
      <c r="A10" s="635"/>
      <c r="B10" s="636" t="s">
        <v>72</v>
      </c>
      <c r="C10" s="637" t="s">
        <v>73</v>
      </c>
      <c r="D10" s="638" t="s">
        <v>126</v>
      </c>
      <c r="E10" s="639" t="s">
        <v>35</v>
      </c>
      <c r="F10" s="637" t="s">
        <v>126</v>
      </c>
      <c r="G10" s="639" t="s">
        <v>35</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4"/>
      <c r="DG10" s="324"/>
      <c r="DH10" s="324"/>
      <c r="DI10" s="324"/>
      <c r="DJ10" s="324"/>
      <c r="DK10" s="324"/>
      <c r="DL10" s="324"/>
      <c r="DM10" s="324"/>
      <c r="DN10" s="324"/>
    </row>
    <row r="11" spans="1:118" ht="29.25" customHeight="1">
      <c r="A11" s="640" t="s">
        <v>274</v>
      </c>
      <c r="B11" s="641"/>
      <c r="C11" s="642"/>
      <c r="D11" s="224">
        <v>0</v>
      </c>
      <c r="E11" s="643">
        <v>0</v>
      </c>
      <c r="F11" s="644"/>
      <c r="G11" s="643"/>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4"/>
      <c r="DG11" s="324"/>
      <c r="DH11" s="324"/>
      <c r="DI11" s="324"/>
      <c r="DJ11" s="324"/>
      <c r="DK11" s="324"/>
      <c r="DL11" s="324"/>
      <c r="DM11" s="324"/>
      <c r="DN11" s="324"/>
    </row>
    <row r="12" spans="1:118" ht="29.25" customHeight="1">
      <c r="A12" s="645" t="s">
        <v>275</v>
      </c>
      <c r="B12" s="646"/>
      <c r="C12" s="647">
        <v>0</v>
      </c>
      <c r="D12" s="224">
        <v>0</v>
      </c>
      <c r="E12" s="648">
        <v>0</v>
      </c>
      <c r="F12" s="649"/>
      <c r="G12" s="648"/>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4"/>
      <c r="DG12" s="324"/>
      <c r="DH12" s="324"/>
      <c r="DI12" s="324"/>
      <c r="DJ12" s="324"/>
      <c r="DK12" s="324"/>
      <c r="DL12" s="324"/>
      <c r="DM12" s="324"/>
      <c r="DN12" s="324"/>
    </row>
    <row r="13" spans="1:118" ht="29.25" customHeight="1">
      <c r="A13" s="645" t="s">
        <v>276</v>
      </c>
      <c r="B13" s="646"/>
      <c r="C13" s="647">
        <v>0</v>
      </c>
      <c r="D13" s="224">
        <v>0</v>
      </c>
      <c r="E13" s="648">
        <v>0</v>
      </c>
      <c r="F13" s="649"/>
      <c r="G13" s="648"/>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4"/>
      <c r="DG13" s="324"/>
      <c r="DH13" s="324"/>
      <c r="DI13" s="324"/>
      <c r="DJ13" s="324"/>
      <c r="DK13" s="324"/>
      <c r="DL13" s="324"/>
      <c r="DM13" s="324"/>
      <c r="DN13" s="324"/>
    </row>
    <row r="14" spans="1:118" ht="29.25" customHeight="1">
      <c r="A14" s="645" t="s">
        <v>277</v>
      </c>
      <c r="B14" s="646"/>
      <c r="C14" s="647">
        <v>0</v>
      </c>
      <c r="D14" s="224">
        <v>0</v>
      </c>
      <c r="E14" s="648">
        <v>0</v>
      </c>
      <c r="F14" s="649"/>
      <c r="G14" s="648"/>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4"/>
      <c r="DG14" s="324"/>
      <c r="DH14" s="324"/>
      <c r="DI14" s="324"/>
      <c r="DJ14" s="324"/>
      <c r="DK14" s="324"/>
      <c r="DL14" s="324"/>
      <c r="DM14" s="324"/>
      <c r="DN14" s="324"/>
    </row>
    <row r="15" spans="1:118" ht="29.25" customHeight="1">
      <c r="A15" s="645" t="s">
        <v>278</v>
      </c>
      <c r="B15" s="646"/>
      <c r="C15" s="647">
        <v>0</v>
      </c>
      <c r="D15" s="224">
        <v>0</v>
      </c>
      <c r="E15" s="648">
        <v>0</v>
      </c>
      <c r="F15" s="649"/>
      <c r="G15" s="648"/>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4"/>
      <c r="DG15" s="324"/>
      <c r="DH15" s="324"/>
      <c r="DI15" s="324"/>
      <c r="DJ15" s="324"/>
      <c r="DK15" s="324"/>
      <c r="DL15" s="324"/>
      <c r="DM15" s="324"/>
      <c r="DN15" s="324"/>
    </row>
    <row r="16" spans="1:118" ht="29.25" customHeight="1">
      <c r="A16" s="645" t="s">
        <v>279</v>
      </c>
      <c r="B16" s="650"/>
      <c r="C16" s="651">
        <v>0</v>
      </c>
      <c r="D16" s="224">
        <v>0</v>
      </c>
      <c r="E16" s="648">
        <v>0</v>
      </c>
      <c r="F16" s="649"/>
      <c r="G16" s="648"/>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4"/>
      <c r="DG16" s="324"/>
      <c r="DH16" s="324"/>
      <c r="DI16" s="324"/>
      <c r="DJ16" s="324"/>
      <c r="DK16" s="324"/>
      <c r="DL16" s="324"/>
      <c r="DM16" s="324"/>
      <c r="DN16" s="324"/>
    </row>
    <row r="17" spans="1:118" ht="29.25" customHeight="1">
      <c r="A17" s="645" t="s">
        <v>280</v>
      </c>
      <c r="B17" s="646"/>
      <c r="C17" s="647">
        <v>0</v>
      </c>
      <c r="D17" s="224">
        <v>0</v>
      </c>
      <c r="E17" s="648">
        <v>0</v>
      </c>
      <c r="F17" s="649"/>
      <c r="G17" s="648"/>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4"/>
      <c r="DG17" s="324"/>
      <c r="DH17" s="324"/>
      <c r="DI17" s="324"/>
      <c r="DJ17" s="324"/>
      <c r="DK17" s="324"/>
      <c r="DL17" s="324"/>
      <c r="DM17" s="324"/>
      <c r="DN17" s="324"/>
    </row>
    <row r="18" spans="1:118" ht="29.25" customHeight="1">
      <c r="A18" s="645" t="s">
        <v>281</v>
      </c>
      <c r="B18" s="646"/>
      <c r="C18" s="647">
        <v>0</v>
      </c>
      <c r="D18" s="224">
        <v>0</v>
      </c>
      <c r="E18" s="648">
        <v>0</v>
      </c>
      <c r="F18" s="649"/>
      <c r="G18" s="648"/>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4"/>
      <c r="DG18" s="324"/>
      <c r="DH18" s="324"/>
      <c r="DI18" s="324"/>
      <c r="DJ18" s="324"/>
      <c r="DK18" s="324"/>
      <c r="DL18" s="324"/>
      <c r="DM18" s="324"/>
      <c r="DN18" s="324"/>
    </row>
    <row r="19" spans="1:118" ht="29.25" customHeight="1">
      <c r="A19" s="645" t="s">
        <v>282</v>
      </c>
      <c r="B19" s="646"/>
      <c r="C19" s="647">
        <v>0</v>
      </c>
      <c r="D19" s="224">
        <v>0</v>
      </c>
      <c r="E19" s="648">
        <v>0</v>
      </c>
      <c r="F19" s="649"/>
      <c r="G19" s="648"/>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4"/>
      <c r="CO19" s="324"/>
      <c r="CP19" s="324"/>
      <c r="CQ19" s="324"/>
      <c r="CR19" s="324"/>
      <c r="CS19" s="324"/>
      <c r="CT19" s="324"/>
      <c r="CU19" s="324"/>
      <c r="CV19" s="324"/>
      <c r="CW19" s="324"/>
      <c r="CX19" s="324"/>
      <c r="CY19" s="324"/>
      <c r="CZ19" s="324"/>
      <c r="DA19" s="324"/>
      <c r="DB19" s="324"/>
      <c r="DC19" s="324"/>
      <c r="DD19" s="324"/>
      <c r="DE19" s="324"/>
      <c r="DF19" s="324"/>
      <c r="DG19" s="324"/>
      <c r="DH19" s="324"/>
      <c r="DI19" s="324"/>
      <c r="DJ19" s="324"/>
      <c r="DK19" s="324"/>
      <c r="DL19" s="324"/>
      <c r="DM19" s="324"/>
      <c r="DN19" s="324"/>
    </row>
    <row r="20" spans="1:118" ht="29.25" customHeight="1">
      <c r="A20" s="645" t="s">
        <v>283</v>
      </c>
      <c r="B20" s="646"/>
      <c r="C20" s="647">
        <v>0</v>
      </c>
      <c r="D20" s="224">
        <v>0</v>
      </c>
      <c r="E20" s="648">
        <v>0</v>
      </c>
      <c r="F20" s="649"/>
      <c r="G20" s="648"/>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G20" s="324"/>
      <c r="CH20" s="324"/>
      <c r="CI20" s="324"/>
      <c r="CJ20" s="324"/>
      <c r="CK20" s="324"/>
      <c r="CL20" s="324"/>
      <c r="CM20" s="324"/>
      <c r="CN20" s="324"/>
      <c r="CO20" s="324"/>
      <c r="CP20" s="324"/>
      <c r="CQ20" s="324"/>
      <c r="CR20" s="324"/>
      <c r="CS20" s="324"/>
      <c r="CT20" s="324"/>
      <c r="CU20" s="324"/>
      <c r="CV20" s="324"/>
      <c r="CW20" s="324"/>
      <c r="CX20" s="324"/>
      <c r="CY20" s="324"/>
      <c r="CZ20" s="324"/>
      <c r="DA20" s="324"/>
      <c r="DB20" s="324"/>
      <c r="DC20" s="324"/>
      <c r="DD20" s="324"/>
      <c r="DE20" s="324"/>
      <c r="DF20" s="324"/>
      <c r="DG20" s="324"/>
      <c r="DH20" s="324"/>
      <c r="DI20" s="324"/>
      <c r="DJ20" s="324"/>
      <c r="DK20" s="324"/>
      <c r="DL20" s="324"/>
      <c r="DM20" s="324"/>
      <c r="DN20" s="324"/>
    </row>
    <row r="21" spans="1:118" ht="29.25" customHeight="1">
      <c r="A21" s="645" t="s">
        <v>284</v>
      </c>
      <c r="B21" s="646"/>
      <c r="C21" s="647">
        <v>0</v>
      </c>
      <c r="D21" s="224">
        <v>0</v>
      </c>
      <c r="E21" s="648">
        <v>0</v>
      </c>
      <c r="F21" s="649"/>
      <c r="G21" s="648"/>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324"/>
      <c r="CD21" s="324"/>
      <c r="CE21" s="324"/>
      <c r="CF21" s="324"/>
      <c r="CG21" s="324"/>
      <c r="CH21" s="324"/>
      <c r="CI21" s="324"/>
      <c r="CJ21" s="324"/>
      <c r="CK21" s="324"/>
      <c r="CL21" s="324"/>
      <c r="CM21" s="324"/>
      <c r="CN21" s="324"/>
      <c r="CO21" s="324"/>
      <c r="CP21" s="324"/>
      <c r="CQ21" s="324"/>
      <c r="CR21" s="324"/>
      <c r="CS21" s="324"/>
      <c r="CT21" s="324"/>
      <c r="CU21" s="324"/>
      <c r="CV21" s="324"/>
      <c r="CW21" s="324"/>
      <c r="CX21" s="324"/>
      <c r="CY21" s="324"/>
      <c r="CZ21" s="324"/>
      <c r="DA21" s="324"/>
      <c r="DB21" s="324"/>
      <c r="DC21" s="324"/>
      <c r="DD21" s="324"/>
      <c r="DE21" s="324"/>
      <c r="DF21" s="324"/>
      <c r="DG21" s="324"/>
      <c r="DH21" s="324"/>
      <c r="DI21" s="324"/>
      <c r="DJ21" s="324"/>
      <c r="DK21" s="324"/>
      <c r="DL21" s="324"/>
      <c r="DM21" s="324"/>
      <c r="DN21" s="324"/>
    </row>
    <row r="22" spans="1:118" ht="29.25" customHeight="1" thickBot="1">
      <c r="A22" s="652" t="s">
        <v>74</v>
      </c>
      <c r="B22" s="653"/>
      <c r="C22" s="647">
        <v>0</v>
      </c>
      <c r="D22" s="224">
        <v>0</v>
      </c>
      <c r="E22" s="654">
        <v>0</v>
      </c>
      <c r="F22" s="655"/>
      <c r="G22" s="65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c r="CE22" s="324"/>
      <c r="CF22" s="324"/>
      <c r="CG22" s="324"/>
      <c r="CH22" s="324"/>
      <c r="CI22" s="324"/>
      <c r="CJ22" s="324"/>
      <c r="CK22" s="324"/>
      <c r="CL22" s="324"/>
      <c r="CM22" s="324"/>
      <c r="CN22" s="324"/>
      <c r="CO22" s="324"/>
      <c r="CP22" s="324"/>
      <c r="CQ22" s="324"/>
      <c r="CR22" s="324"/>
      <c r="CS22" s="324"/>
      <c r="CT22" s="324"/>
      <c r="CU22" s="324"/>
      <c r="CV22" s="324"/>
      <c r="CW22" s="324"/>
      <c r="CX22" s="324"/>
      <c r="CY22" s="324"/>
      <c r="CZ22" s="324"/>
      <c r="DA22" s="324"/>
      <c r="DB22" s="324"/>
      <c r="DC22" s="324"/>
      <c r="DD22" s="324"/>
      <c r="DE22" s="324"/>
      <c r="DF22" s="324"/>
      <c r="DG22" s="324"/>
      <c r="DH22" s="324"/>
      <c r="DI22" s="324"/>
      <c r="DJ22" s="324"/>
      <c r="DK22" s="324"/>
      <c r="DL22" s="324"/>
      <c r="DM22" s="324"/>
      <c r="DN22" s="324"/>
    </row>
    <row r="23" spans="1:118" ht="29.25" customHeight="1" thickBot="1" thickTop="1">
      <c r="A23" s="656" t="s">
        <v>75</v>
      </c>
      <c r="B23" s="657">
        <f>SUM(B11:B22)</f>
        <v>0</v>
      </c>
      <c r="C23" s="657">
        <f>SUM(C11:C22)</f>
        <v>0</v>
      </c>
      <c r="D23" s="657">
        <f>SUM(D11:D22)</f>
        <v>0</v>
      </c>
      <c r="E23" s="657">
        <f>SUM(E11:E22)</f>
        <v>0</v>
      </c>
      <c r="F23" s="658"/>
      <c r="G23" s="659"/>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4"/>
      <c r="CO23" s="324"/>
      <c r="CP23" s="324"/>
      <c r="CQ23" s="324"/>
      <c r="CR23" s="324"/>
      <c r="CS23" s="324"/>
      <c r="CT23" s="324"/>
      <c r="CU23" s="324"/>
      <c r="CV23" s="324"/>
      <c r="CW23" s="324"/>
      <c r="CX23" s="324"/>
      <c r="CY23" s="324"/>
      <c r="CZ23" s="324"/>
      <c r="DA23" s="324"/>
      <c r="DB23" s="324"/>
      <c r="DC23" s="324"/>
      <c r="DD23" s="324"/>
      <c r="DE23" s="324"/>
      <c r="DF23" s="324"/>
      <c r="DG23" s="324"/>
      <c r="DH23" s="324"/>
      <c r="DI23" s="324"/>
      <c r="DJ23" s="324"/>
      <c r="DK23" s="324"/>
      <c r="DL23" s="324"/>
      <c r="DM23" s="324"/>
      <c r="DN23" s="324"/>
    </row>
    <row r="24" spans="1:118" ht="19.5" customHeight="1">
      <c r="A24" s="324"/>
      <c r="B24" s="324"/>
      <c r="C24" s="324"/>
      <c r="D24" s="324"/>
      <c r="E24" s="660">
        <f>Plafond!B7</f>
        <v>0</v>
      </c>
      <c r="F24" s="661"/>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4"/>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c r="DM24" s="324"/>
      <c r="DN24" s="324"/>
    </row>
    <row r="25" spans="1:118" ht="19.5" customHeight="1">
      <c r="A25" s="663" t="s">
        <v>127</v>
      </c>
      <c r="B25" s="187"/>
      <c r="C25" s="664" t="s">
        <v>76</v>
      </c>
      <c r="D25" s="620"/>
      <c r="E25" s="663"/>
      <c r="F25" s="663"/>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c r="CE25" s="324"/>
      <c r="CF25" s="324"/>
      <c r="CG25" s="324"/>
      <c r="CH25" s="324"/>
      <c r="CI25" s="324"/>
      <c r="CJ25" s="324"/>
      <c r="CK25" s="324"/>
      <c r="CL25" s="324"/>
      <c r="CM25" s="324"/>
      <c r="CN25" s="324"/>
      <c r="CO25" s="324"/>
      <c r="CP25" s="324"/>
      <c r="CQ25" s="324"/>
      <c r="CR25" s="324"/>
      <c r="CS25" s="324"/>
      <c r="CT25" s="324"/>
      <c r="CU25" s="324"/>
      <c r="CV25" s="324"/>
      <c r="CW25" s="324"/>
      <c r="CX25" s="324"/>
      <c r="CY25" s="324"/>
      <c r="CZ25" s="324"/>
      <c r="DA25" s="324"/>
      <c r="DB25" s="324"/>
      <c r="DC25" s="324"/>
      <c r="DD25" s="324"/>
      <c r="DE25" s="324"/>
      <c r="DF25" s="324"/>
      <c r="DG25" s="324"/>
      <c r="DH25" s="324"/>
      <c r="DI25" s="324"/>
      <c r="DJ25" s="324"/>
      <c r="DK25" s="324"/>
      <c r="DL25" s="324"/>
      <c r="DM25" s="324"/>
      <c r="DN25" s="324"/>
    </row>
    <row r="26" spans="1:118" ht="19.5" customHeight="1">
      <c r="A26" s="187"/>
      <c r="B26" s="187"/>
      <c r="C26" s="664" t="s">
        <v>77</v>
      </c>
      <c r="D26" s="620"/>
      <c r="E26" s="663"/>
      <c r="F26" s="663"/>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4"/>
      <c r="CY26" s="324"/>
      <c r="CZ26" s="324"/>
      <c r="DA26" s="324"/>
      <c r="DB26" s="324"/>
      <c r="DC26" s="324"/>
      <c r="DD26" s="324"/>
      <c r="DE26" s="324"/>
      <c r="DF26" s="324"/>
      <c r="DG26" s="324"/>
      <c r="DH26" s="324"/>
      <c r="DI26" s="324"/>
      <c r="DJ26" s="324"/>
      <c r="DK26" s="324"/>
      <c r="DL26" s="324"/>
      <c r="DM26" s="324"/>
      <c r="DN26" s="324"/>
    </row>
    <row r="27" spans="1:118" ht="19.5" customHeight="1">
      <c r="A27" s="187"/>
      <c r="B27" s="187"/>
      <c r="C27" s="664" t="s">
        <v>78</v>
      </c>
      <c r="D27" s="620"/>
      <c r="E27" s="663"/>
      <c r="F27" s="663"/>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4"/>
      <c r="BZ27" s="324"/>
      <c r="CA27" s="324"/>
      <c r="CB27" s="324"/>
      <c r="CC27" s="324"/>
      <c r="CD27" s="324"/>
      <c r="CE27" s="324"/>
      <c r="CF27" s="324"/>
      <c r="CG27" s="324"/>
      <c r="CH27" s="324"/>
      <c r="CI27" s="324"/>
      <c r="CJ27" s="324"/>
      <c r="CK27" s="324"/>
      <c r="CL27" s="324"/>
      <c r="CM27" s="324"/>
      <c r="CN27" s="324"/>
      <c r="CO27" s="324"/>
      <c r="CP27" s="324"/>
      <c r="CQ27" s="324"/>
      <c r="CR27" s="324"/>
      <c r="CS27" s="324"/>
      <c r="CT27" s="324"/>
      <c r="CU27" s="324"/>
      <c r="CV27" s="324"/>
      <c r="CW27" s="324"/>
      <c r="CX27" s="324"/>
      <c r="CY27" s="324"/>
      <c r="CZ27" s="324"/>
      <c r="DA27" s="324"/>
      <c r="DB27" s="324"/>
      <c r="DC27" s="324"/>
      <c r="DD27" s="324"/>
      <c r="DE27" s="324"/>
      <c r="DF27" s="324"/>
      <c r="DG27" s="324"/>
      <c r="DH27" s="324"/>
      <c r="DI27" s="324"/>
      <c r="DJ27" s="324"/>
      <c r="DK27" s="324"/>
      <c r="DL27" s="324"/>
      <c r="DM27" s="324"/>
      <c r="DN27" s="324"/>
    </row>
    <row r="28" spans="1:118" ht="19.5" customHeight="1">
      <c r="A28" s="187"/>
      <c r="B28" s="187"/>
      <c r="C28" s="664" t="s">
        <v>398</v>
      </c>
      <c r="D28" s="620"/>
      <c r="E28" s="663"/>
      <c r="F28" s="663"/>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4"/>
      <c r="CY28" s="324"/>
      <c r="CZ28" s="324"/>
      <c r="DA28" s="324"/>
      <c r="DB28" s="324"/>
      <c r="DC28" s="324"/>
      <c r="DD28" s="324"/>
      <c r="DE28" s="324"/>
      <c r="DF28" s="324"/>
      <c r="DG28" s="324"/>
      <c r="DH28" s="324"/>
      <c r="DI28" s="324"/>
      <c r="DJ28" s="324"/>
      <c r="DK28" s="324"/>
      <c r="DL28" s="324"/>
      <c r="DM28" s="324"/>
      <c r="DN28" s="324"/>
    </row>
    <row r="29" spans="1:118" ht="19.5" customHeight="1">
      <c r="A29" s="187"/>
      <c r="B29" s="187"/>
      <c r="C29" s="664" t="s">
        <v>79</v>
      </c>
      <c r="D29" s="620"/>
      <c r="E29" s="663"/>
      <c r="F29" s="663"/>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4"/>
      <c r="BZ29" s="324"/>
      <c r="CA29" s="324"/>
      <c r="CB29" s="324"/>
      <c r="CC29" s="324"/>
      <c r="CD29" s="324"/>
      <c r="CE29" s="324"/>
      <c r="CF29" s="324"/>
      <c r="CG29" s="324"/>
      <c r="CH29" s="324"/>
      <c r="CI29" s="324"/>
      <c r="CJ29" s="324"/>
      <c r="CK29" s="324"/>
      <c r="CL29" s="324"/>
      <c r="CM29" s="324"/>
      <c r="CN29" s="324"/>
      <c r="CO29" s="324"/>
      <c r="CP29" s="324"/>
      <c r="CQ29" s="324"/>
      <c r="CR29" s="324"/>
      <c r="CS29" s="324"/>
      <c r="CT29" s="324"/>
      <c r="CU29" s="324"/>
      <c r="CV29" s="324"/>
      <c r="CW29" s="324"/>
      <c r="CX29" s="324"/>
      <c r="CY29" s="324"/>
      <c r="CZ29" s="324"/>
      <c r="DA29" s="324"/>
      <c r="DB29" s="324"/>
      <c r="DC29" s="324"/>
      <c r="DD29" s="324"/>
      <c r="DE29" s="324"/>
      <c r="DF29" s="324"/>
      <c r="DG29" s="324"/>
      <c r="DH29" s="324"/>
      <c r="DI29" s="324"/>
      <c r="DJ29" s="324"/>
      <c r="DK29" s="324"/>
      <c r="DL29" s="324"/>
      <c r="DM29" s="324"/>
      <c r="DN29" s="324"/>
    </row>
    <row r="30" spans="1:118" ht="19.5" customHeight="1">
      <c r="A30" s="187"/>
      <c r="B30" s="187"/>
      <c r="C30" s="664" t="s">
        <v>80</v>
      </c>
      <c r="D30" s="620"/>
      <c r="E30" s="663"/>
      <c r="F30" s="663"/>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4"/>
      <c r="CO30" s="324"/>
      <c r="CP30" s="324"/>
      <c r="CQ30" s="324"/>
      <c r="CR30" s="324"/>
      <c r="CS30" s="324"/>
      <c r="CT30" s="324"/>
      <c r="CU30" s="324"/>
      <c r="CV30" s="324"/>
      <c r="CW30" s="324"/>
      <c r="CX30" s="324"/>
      <c r="CY30" s="324"/>
      <c r="CZ30" s="324"/>
      <c r="DA30" s="324"/>
      <c r="DB30" s="324"/>
      <c r="DC30" s="324"/>
      <c r="DD30" s="324"/>
      <c r="DE30" s="324"/>
      <c r="DF30" s="324"/>
      <c r="DG30" s="324"/>
      <c r="DH30" s="324"/>
      <c r="DI30" s="324"/>
      <c r="DJ30" s="324"/>
      <c r="DK30" s="324"/>
      <c r="DL30" s="324"/>
      <c r="DM30" s="324"/>
      <c r="DN30" s="324"/>
    </row>
    <row r="31" spans="1:118" ht="19.5" customHeight="1">
      <c r="A31" s="187"/>
      <c r="B31" s="187"/>
      <c r="C31" s="664" t="s">
        <v>81</v>
      </c>
      <c r="D31" s="620"/>
      <c r="E31" s="663"/>
      <c r="F31" s="663"/>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324"/>
      <c r="CO31" s="324"/>
      <c r="CP31" s="324"/>
      <c r="CQ31" s="324"/>
      <c r="CR31" s="324"/>
      <c r="CS31" s="324"/>
      <c r="CT31" s="324"/>
      <c r="CU31" s="324"/>
      <c r="CV31" s="324"/>
      <c r="CW31" s="324"/>
      <c r="CX31" s="324"/>
      <c r="CY31" s="324"/>
      <c r="CZ31" s="324"/>
      <c r="DA31" s="324"/>
      <c r="DB31" s="324"/>
      <c r="DC31" s="324"/>
      <c r="DD31" s="324"/>
      <c r="DE31" s="324"/>
      <c r="DF31" s="324"/>
      <c r="DG31" s="324"/>
      <c r="DH31" s="324"/>
      <c r="DI31" s="324"/>
      <c r="DJ31" s="324"/>
      <c r="DK31" s="324"/>
      <c r="DL31" s="324"/>
      <c r="DM31" s="324"/>
      <c r="DN31" s="324"/>
    </row>
    <row r="32" spans="1:118" ht="19.5" customHeight="1">
      <c r="A32" s="187"/>
      <c r="B32" s="187"/>
      <c r="C32" s="664" t="s">
        <v>399</v>
      </c>
      <c r="D32" s="620"/>
      <c r="E32" s="663"/>
      <c r="F32" s="663"/>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4"/>
      <c r="CM32" s="324"/>
      <c r="CN32" s="324"/>
      <c r="CO32" s="324"/>
      <c r="CP32" s="324"/>
      <c r="CQ32" s="324"/>
      <c r="CR32" s="324"/>
      <c r="CS32" s="324"/>
      <c r="CT32" s="324"/>
      <c r="CU32" s="324"/>
      <c r="CV32" s="324"/>
      <c r="CW32" s="324"/>
      <c r="CX32" s="324"/>
      <c r="CY32" s="324"/>
      <c r="CZ32" s="324"/>
      <c r="DA32" s="324"/>
      <c r="DB32" s="324"/>
      <c r="DC32" s="324"/>
      <c r="DD32" s="324"/>
      <c r="DE32" s="324"/>
      <c r="DF32" s="324"/>
      <c r="DG32" s="324"/>
      <c r="DH32" s="324"/>
      <c r="DI32" s="324"/>
      <c r="DJ32" s="324"/>
      <c r="DK32" s="324"/>
      <c r="DL32" s="324"/>
      <c r="DM32" s="324"/>
      <c r="DN32" s="324"/>
    </row>
    <row r="33" spans="1:118" ht="19.5" customHeight="1">
      <c r="A33" s="187"/>
      <c r="B33" s="187"/>
      <c r="C33" s="664" t="s">
        <v>82</v>
      </c>
      <c r="D33" s="620"/>
      <c r="E33" s="663"/>
      <c r="F33" s="663"/>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c r="BX33" s="324"/>
      <c r="BY33" s="324"/>
      <c r="BZ33" s="324"/>
      <c r="CA33" s="324"/>
      <c r="CB33" s="324"/>
      <c r="CC33" s="324"/>
      <c r="CD33" s="324"/>
      <c r="CE33" s="324"/>
      <c r="CF33" s="324"/>
      <c r="CG33" s="324"/>
      <c r="CH33" s="324"/>
      <c r="CI33" s="324"/>
      <c r="CJ33" s="324"/>
      <c r="CK33" s="324"/>
      <c r="CL33" s="324"/>
      <c r="CM33" s="324"/>
      <c r="CN33" s="324"/>
      <c r="CO33" s="324"/>
      <c r="CP33" s="324"/>
      <c r="CQ33" s="324"/>
      <c r="CR33" s="324"/>
      <c r="CS33" s="324"/>
      <c r="CT33" s="324"/>
      <c r="CU33" s="324"/>
      <c r="CV33" s="324"/>
      <c r="CW33" s="324"/>
      <c r="CX33" s="324"/>
      <c r="CY33" s="324"/>
      <c r="CZ33" s="324"/>
      <c r="DA33" s="324"/>
      <c r="DB33" s="324"/>
      <c r="DC33" s="324"/>
      <c r="DD33" s="324"/>
      <c r="DE33" s="324"/>
      <c r="DF33" s="324"/>
      <c r="DG33" s="324"/>
      <c r="DH33" s="324"/>
      <c r="DI33" s="324"/>
      <c r="DJ33" s="324"/>
      <c r="DK33" s="324"/>
      <c r="DL33" s="324"/>
      <c r="DM33" s="324"/>
      <c r="DN33" s="324"/>
    </row>
    <row r="34" spans="1:118" ht="19.5" customHeight="1">
      <c r="A34" s="324"/>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4"/>
      <c r="BN34" s="324"/>
      <c r="BO34" s="324"/>
      <c r="BP34" s="324"/>
      <c r="BQ34" s="324"/>
      <c r="BR34" s="324"/>
      <c r="BS34" s="324"/>
      <c r="BT34" s="324"/>
      <c r="BU34" s="324"/>
      <c r="BV34" s="324"/>
      <c r="BW34" s="324"/>
      <c r="BX34" s="324"/>
      <c r="BY34" s="324"/>
      <c r="BZ34" s="324"/>
      <c r="CA34" s="324"/>
      <c r="CB34" s="324"/>
      <c r="CC34" s="324"/>
      <c r="CD34" s="324"/>
      <c r="CE34" s="324"/>
      <c r="CF34" s="324"/>
      <c r="CG34" s="324"/>
      <c r="CH34" s="324"/>
      <c r="CI34" s="324"/>
      <c r="CJ34" s="324"/>
      <c r="CK34" s="324"/>
      <c r="CL34" s="324"/>
      <c r="CM34" s="324"/>
      <c r="CN34" s="324"/>
      <c r="CO34" s="324"/>
      <c r="CP34" s="324"/>
      <c r="CQ34" s="324"/>
      <c r="CR34" s="324"/>
      <c r="CS34" s="324"/>
      <c r="CT34" s="324"/>
      <c r="CU34" s="324"/>
      <c r="CV34" s="324"/>
      <c r="CW34" s="324"/>
      <c r="CX34" s="324"/>
      <c r="CY34" s="324"/>
      <c r="CZ34" s="324"/>
      <c r="DA34" s="324"/>
      <c r="DB34" s="324"/>
      <c r="DC34" s="324"/>
      <c r="DD34" s="324"/>
      <c r="DE34" s="324"/>
      <c r="DF34" s="324"/>
      <c r="DG34" s="324"/>
      <c r="DH34" s="324"/>
      <c r="DI34" s="324"/>
      <c r="DJ34" s="324"/>
      <c r="DK34" s="324"/>
      <c r="DL34" s="324"/>
      <c r="DM34" s="324"/>
      <c r="DN34" s="324"/>
    </row>
    <row r="35" spans="1:118" ht="19.5" customHeight="1">
      <c r="A35" s="324"/>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4"/>
      <c r="BR35" s="324"/>
      <c r="BS35" s="324"/>
      <c r="BT35" s="324"/>
      <c r="BU35" s="324"/>
      <c r="BV35" s="324"/>
      <c r="BW35" s="324"/>
      <c r="BX35" s="324"/>
      <c r="BY35" s="324"/>
      <c r="BZ35" s="324"/>
      <c r="CA35" s="324"/>
      <c r="CB35" s="324"/>
      <c r="CC35" s="324"/>
      <c r="CD35" s="324"/>
      <c r="CE35" s="324"/>
      <c r="CF35" s="324"/>
      <c r="CG35" s="324"/>
      <c r="CH35" s="324"/>
      <c r="CI35" s="324"/>
      <c r="CJ35" s="324"/>
      <c r="CK35" s="324"/>
      <c r="CL35" s="324"/>
      <c r="CM35" s="324"/>
      <c r="CN35" s="324"/>
      <c r="CO35" s="324"/>
      <c r="CP35" s="324"/>
      <c r="CQ35" s="324"/>
      <c r="CR35" s="324"/>
      <c r="CS35" s="324"/>
      <c r="CT35" s="324"/>
      <c r="CU35" s="324"/>
      <c r="CV35" s="324"/>
      <c r="CW35" s="324"/>
      <c r="CX35" s="324"/>
      <c r="CY35" s="324"/>
      <c r="CZ35" s="324"/>
      <c r="DA35" s="324"/>
      <c r="DB35" s="324"/>
      <c r="DC35" s="324"/>
      <c r="DD35" s="324"/>
      <c r="DE35" s="324"/>
      <c r="DF35" s="324"/>
      <c r="DG35" s="324"/>
      <c r="DH35" s="324"/>
      <c r="DI35" s="324"/>
      <c r="DJ35" s="324"/>
      <c r="DK35" s="324"/>
      <c r="DL35" s="324"/>
      <c r="DM35" s="324"/>
      <c r="DN35" s="324"/>
    </row>
    <row r="36" spans="1:118" ht="19.5" customHeight="1">
      <c r="A36" s="324"/>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c r="CL36" s="324"/>
      <c r="CM36" s="324"/>
      <c r="CN36" s="324"/>
      <c r="CO36" s="324"/>
      <c r="CP36" s="324"/>
      <c r="CQ36" s="324"/>
      <c r="CR36" s="324"/>
      <c r="CS36" s="324"/>
      <c r="CT36" s="324"/>
      <c r="CU36" s="324"/>
      <c r="CV36" s="324"/>
      <c r="CW36" s="324"/>
      <c r="CX36" s="324"/>
      <c r="CY36" s="324"/>
      <c r="CZ36" s="324"/>
      <c r="DA36" s="324"/>
      <c r="DB36" s="324"/>
      <c r="DC36" s="324"/>
      <c r="DD36" s="324"/>
      <c r="DE36" s="324"/>
      <c r="DF36" s="324"/>
      <c r="DG36" s="324"/>
      <c r="DH36" s="324"/>
      <c r="DI36" s="324"/>
      <c r="DJ36" s="324"/>
      <c r="DK36" s="324"/>
      <c r="DL36" s="324"/>
      <c r="DM36" s="324"/>
      <c r="DN36" s="324"/>
    </row>
    <row r="37" spans="1:118" ht="19.5" customHeight="1">
      <c r="A37" s="324"/>
      <c r="B37" s="324"/>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4"/>
      <c r="BZ37" s="324"/>
      <c r="CA37" s="324"/>
      <c r="CB37" s="324"/>
      <c r="CC37" s="324"/>
      <c r="CD37" s="324"/>
      <c r="CE37" s="324"/>
      <c r="CF37" s="324"/>
      <c r="CG37" s="324"/>
      <c r="CH37" s="324"/>
      <c r="CI37" s="324"/>
      <c r="CJ37" s="324"/>
      <c r="CK37" s="324"/>
      <c r="CL37" s="324"/>
      <c r="CM37" s="324"/>
      <c r="CN37" s="324"/>
      <c r="CO37" s="324"/>
      <c r="CP37" s="324"/>
      <c r="CQ37" s="324"/>
      <c r="CR37" s="324"/>
      <c r="CS37" s="324"/>
      <c r="CT37" s="324"/>
      <c r="CU37" s="324"/>
      <c r="CV37" s="324"/>
      <c r="CW37" s="324"/>
      <c r="CX37" s="324"/>
      <c r="CY37" s="324"/>
      <c r="CZ37" s="324"/>
      <c r="DA37" s="324"/>
      <c r="DB37" s="324"/>
      <c r="DC37" s="324"/>
      <c r="DD37" s="324"/>
      <c r="DE37" s="324"/>
      <c r="DF37" s="324"/>
      <c r="DG37" s="324"/>
      <c r="DH37" s="324"/>
      <c r="DI37" s="324"/>
      <c r="DJ37" s="324"/>
      <c r="DK37" s="324"/>
      <c r="DL37" s="324"/>
      <c r="DM37" s="324"/>
      <c r="DN37" s="324"/>
    </row>
    <row r="38" spans="1:118" ht="19.5" customHeight="1">
      <c r="A38" s="324"/>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c r="BW38" s="324"/>
      <c r="BX38" s="324"/>
      <c r="BY38" s="324"/>
      <c r="BZ38" s="324"/>
      <c r="CA38" s="324"/>
      <c r="CB38" s="324"/>
      <c r="CC38" s="324"/>
      <c r="CD38" s="324"/>
      <c r="CE38" s="324"/>
      <c r="CF38" s="324"/>
      <c r="CG38" s="324"/>
      <c r="CH38" s="324"/>
      <c r="CI38" s="324"/>
      <c r="CJ38" s="324"/>
      <c r="CK38" s="324"/>
      <c r="CL38" s="324"/>
      <c r="CM38" s="324"/>
      <c r="CN38" s="324"/>
      <c r="CO38" s="324"/>
      <c r="CP38" s="324"/>
      <c r="CQ38" s="324"/>
      <c r="CR38" s="324"/>
      <c r="CS38" s="324"/>
      <c r="CT38" s="324"/>
      <c r="CU38" s="324"/>
      <c r="CV38" s="324"/>
      <c r="CW38" s="324"/>
      <c r="CX38" s="324"/>
      <c r="CY38" s="324"/>
      <c r="CZ38" s="324"/>
      <c r="DA38" s="324"/>
      <c r="DB38" s="324"/>
      <c r="DC38" s="324"/>
      <c r="DD38" s="324"/>
      <c r="DE38" s="324"/>
      <c r="DF38" s="324"/>
      <c r="DG38" s="324"/>
      <c r="DH38" s="324"/>
      <c r="DI38" s="324"/>
      <c r="DJ38" s="324"/>
      <c r="DK38" s="324"/>
      <c r="DL38" s="324"/>
      <c r="DM38" s="324"/>
      <c r="DN38" s="324"/>
    </row>
    <row r="39" spans="1:118" ht="19.5" customHeight="1">
      <c r="A39" s="324"/>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c r="BX39" s="324"/>
      <c r="BY39" s="324"/>
      <c r="BZ39" s="324"/>
      <c r="CA39" s="324"/>
      <c r="CB39" s="324"/>
      <c r="CC39" s="324"/>
      <c r="CD39" s="324"/>
      <c r="CE39" s="324"/>
      <c r="CF39" s="324"/>
      <c r="CG39" s="324"/>
      <c r="CH39" s="324"/>
      <c r="CI39" s="324"/>
      <c r="CJ39" s="324"/>
      <c r="CK39" s="324"/>
      <c r="CL39" s="324"/>
      <c r="CM39" s="324"/>
      <c r="CN39" s="324"/>
      <c r="CO39" s="324"/>
      <c r="CP39" s="324"/>
      <c r="CQ39" s="324"/>
      <c r="CR39" s="324"/>
      <c r="CS39" s="324"/>
      <c r="CT39" s="324"/>
      <c r="CU39" s="324"/>
      <c r="CV39" s="324"/>
      <c r="CW39" s="324"/>
      <c r="CX39" s="324"/>
      <c r="CY39" s="324"/>
      <c r="CZ39" s="324"/>
      <c r="DA39" s="324"/>
      <c r="DB39" s="324"/>
      <c r="DC39" s="324"/>
      <c r="DD39" s="324"/>
      <c r="DE39" s="324"/>
      <c r="DF39" s="324"/>
      <c r="DG39" s="324"/>
      <c r="DH39" s="324"/>
      <c r="DI39" s="324"/>
      <c r="DJ39" s="324"/>
      <c r="DK39" s="324"/>
      <c r="DL39" s="324"/>
      <c r="DM39" s="324"/>
      <c r="DN39" s="324"/>
    </row>
    <row r="40" spans="1:118" ht="19.5" customHeight="1">
      <c r="A40" s="324"/>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c r="BX40" s="324"/>
      <c r="BY40" s="324"/>
      <c r="BZ40" s="324"/>
      <c r="CA40" s="324"/>
      <c r="CB40" s="324"/>
      <c r="CC40" s="324"/>
      <c r="CD40" s="324"/>
      <c r="CE40" s="324"/>
      <c r="CF40" s="324"/>
      <c r="CG40" s="324"/>
      <c r="CH40" s="324"/>
      <c r="CI40" s="324"/>
      <c r="CJ40" s="324"/>
      <c r="CK40" s="324"/>
      <c r="CL40" s="324"/>
      <c r="CM40" s="324"/>
      <c r="CN40" s="324"/>
      <c r="CO40" s="324"/>
      <c r="CP40" s="324"/>
      <c r="CQ40" s="324"/>
      <c r="CR40" s="324"/>
      <c r="CS40" s="324"/>
      <c r="CT40" s="324"/>
      <c r="CU40" s="324"/>
      <c r="CV40" s="324"/>
      <c r="CW40" s="324"/>
      <c r="CX40" s="324"/>
      <c r="CY40" s="324"/>
      <c r="CZ40" s="324"/>
      <c r="DA40" s="324"/>
      <c r="DB40" s="324"/>
      <c r="DC40" s="324"/>
      <c r="DD40" s="324"/>
      <c r="DE40" s="324"/>
      <c r="DF40" s="324"/>
      <c r="DG40" s="324"/>
      <c r="DH40" s="324"/>
      <c r="DI40" s="324"/>
      <c r="DJ40" s="324"/>
      <c r="DK40" s="324"/>
      <c r="DL40" s="324"/>
      <c r="DM40" s="324"/>
      <c r="DN40" s="324"/>
    </row>
    <row r="41" spans="1:118" ht="19.5" customHeight="1">
      <c r="A41" s="324"/>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4"/>
      <c r="BX41" s="324"/>
      <c r="BY41" s="324"/>
      <c r="BZ41" s="324"/>
      <c r="CA41" s="324"/>
      <c r="CB41" s="324"/>
      <c r="CC41" s="324"/>
      <c r="CD41" s="324"/>
      <c r="CE41" s="324"/>
      <c r="CF41" s="324"/>
      <c r="CG41" s="324"/>
      <c r="CH41" s="324"/>
      <c r="CI41" s="324"/>
      <c r="CJ41" s="324"/>
      <c r="CK41" s="324"/>
      <c r="CL41" s="324"/>
      <c r="CM41" s="324"/>
      <c r="CN41" s="324"/>
      <c r="CO41" s="324"/>
      <c r="CP41" s="324"/>
      <c r="CQ41" s="324"/>
      <c r="CR41" s="324"/>
      <c r="CS41" s="324"/>
      <c r="CT41" s="324"/>
      <c r="CU41" s="324"/>
      <c r="CV41" s="324"/>
      <c r="CW41" s="324"/>
      <c r="CX41" s="324"/>
      <c r="CY41" s="324"/>
      <c r="CZ41" s="324"/>
      <c r="DA41" s="324"/>
      <c r="DB41" s="324"/>
      <c r="DC41" s="324"/>
      <c r="DD41" s="324"/>
      <c r="DE41" s="324"/>
      <c r="DF41" s="324"/>
      <c r="DG41" s="324"/>
      <c r="DH41" s="324"/>
      <c r="DI41" s="324"/>
      <c r="DJ41" s="324"/>
      <c r="DK41" s="324"/>
      <c r="DL41" s="324"/>
      <c r="DM41" s="324"/>
      <c r="DN41" s="324"/>
    </row>
    <row r="42" spans="1:118" ht="19.5" customHeight="1">
      <c r="A42" s="662"/>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4"/>
      <c r="CN42" s="324"/>
      <c r="CO42" s="324"/>
      <c r="CP42" s="324"/>
      <c r="CQ42" s="324"/>
      <c r="CR42" s="324"/>
      <c r="CS42" s="324"/>
      <c r="CT42" s="324"/>
      <c r="CU42" s="324"/>
      <c r="CV42" s="324"/>
      <c r="CW42" s="324"/>
      <c r="CX42" s="324"/>
      <c r="CY42" s="324"/>
      <c r="CZ42" s="324"/>
      <c r="DA42" s="324"/>
      <c r="DB42" s="324"/>
      <c r="DC42" s="324"/>
      <c r="DD42" s="324"/>
      <c r="DE42" s="324"/>
      <c r="DF42" s="324"/>
      <c r="DG42" s="324"/>
      <c r="DH42" s="324"/>
      <c r="DI42" s="324"/>
      <c r="DJ42" s="324"/>
      <c r="DK42" s="324"/>
      <c r="DL42" s="324"/>
      <c r="DM42" s="324"/>
      <c r="DN42" s="324"/>
    </row>
    <row r="43" spans="1:118" ht="19.5" customHeight="1">
      <c r="A43" s="662"/>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24"/>
      <c r="BB43" s="324"/>
      <c r="BC43" s="324"/>
      <c r="BD43" s="324"/>
      <c r="BE43" s="324"/>
      <c r="BF43" s="324"/>
      <c r="BG43" s="324"/>
      <c r="BH43" s="324"/>
      <c r="BI43" s="324"/>
      <c r="BJ43" s="324"/>
      <c r="BK43" s="324"/>
      <c r="BL43" s="324"/>
      <c r="BM43" s="324"/>
      <c r="BN43" s="324"/>
      <c r="BO43" s="324"/>
      <c r="BP43" s="324"/>
      <c r="BQ43" s="324"/>
      <c r="BR43" s="324"/>
      <c r="BS43" s="324"/>
      <c r="BT43" s="324"/>
      <c r="BU43" s="324"/>
      <c r="BV43" s="324"/>
      <c r="BW43" s="324"/>
      <c r="BX43" s="324"/>
      <c r="BY43" s="324"/>
      <c r="BZ43" s="324"/>
      <c r="CA43" s="324"/>
      <c r="CB43" s="324"/>
      <c r="CC43" s="324"/>
      <c r="CD43" s="324"/>
      <c r="CE43" s="324"/>
      <c r="CF43" s="324"/>
      <c r="CG43" s="324"/>
      <c r="CH43" s="324"/>
      <c r="CI43" s="324"/>
      <c r="CJ43" s="324"/>
      <c r="CK43" s="324"/>
      <c r="CL43" s="324"/>
      <c r="CM43" s="324"/>
      <c r="CN43" s="324"/>
      <c r="CO43" s="324"/>
      <c r="CP43" s="324"/>
      <c r="CQ43" s="324"/>
      <c r="CR43" s="324"/>
      <c r="CS43" s="324"/>
      <c r="CT43" s="324"/>
      <c r="CU43" s="324"/>
      <c r="CV43" s="324"/>
      <c r="CW43" s="324"/>
      <c r="CX43" s="324"/>
      <c r="CY43" s="324"/>
      <c r="CZ43" s="324"/>
      <c r="DA43" s="324"/>
      <c r="DB43" s="324"/>
      <c r="DC43" s="324"/>
      <c r="DD43" s="324"/>
      <c r="DE43" s="324"/>
      <c r="DF43" s="324"/>
      <c r="DG43" s="324"/>
      <c r="DH43" s="324"/>
      <c r="DI43" s="324"/>
      <c r="DJ43" s="324"/>
      <c r="DK43" s="324"/>
      <c r="DL43" s="324"/>
      <c r="DM43" s="324"/>
      <c r="DN43" s="324"/>
    </row>
    <row r="44" spans="1:118" ht="19.5" customHeight="1">
      <c r="A44" s="662"/>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4"/>
      <c r="BX44" s="324"/>
      <c r="BY44" s="324"/>
      <c r="BZ44" s="324"/>
      <c r="CA44" s="324"/>
      <c r="CB44" s="324"/>
      <c r="CC44" s="324"/>
      <c r="CD44" s="324"/>
      <c r="CE44" s="324"/>
      <c r="CF44" s="324"/>
      <c r="CG44" s="324"/>
      <c r="CH44" s="324"/>
      <c r="CI44" s="324"/>
      <c r="CJ44" s="324"/>
      <c r="CK44" s="324"/>
      <c r="CL44" s="324"/>
      <c r="CM44" s="324"/>
      <c r="CN44" s="324"/>
      <c r="CO44" s="324"/>
      <c r="CP44" s="324"/>
      <c r="CQ44" s="324"/>
      <c r="CR44" s="324"/>
      <c r="CS44" s="324"/>
      <c r="CT44" s="324"/>
      <c r="CU44" s="324"/>
      <c r="CV44" s="324"/>
      <c r="CW44" s="324"/>
      <c r="CX44" s="324"/>
      <c r="CY44" s="324"/>
      <c r="CZ44" s="324"/>
      <c r="DA44" s="324"/>
      <c r="DB44" s="324"/>
      <c r="DC44" s="324"/>
      <c r="DD44" s="324"/>
      <c r="DE44" s="324"/>
      <c r="DF44" s="324"/>
      <c r="DG44" s="324"/>
      <c r="DH44" s="324"/>
      <c r="DI44" s="324"/>
      <c r="DJ44" s="324"/>
      <c r="DK44" s="324"/>
      <c r="DL44" s="324"/>
      <c r="DM44" s="324"/>
      <c r="DN44" s="324"/>
    </row>
    <row r="45" spans="1:118" ht="19.5" customHeight="1">
      <c r="A45" s="662"/>
      <c r="B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4"/>
      <c r="BR45" s="324"/>
      <c r="BS45" s="324"/>
      <c r="BT45" s="324"/>
      <c r="BU45" s="324"/>
      <c r="BV45" s="324"/>
      <c r="BW45" s="324"/>
      <c r="BX45" s="324"/>
      <c r="BY45" s="324"/>
      <c r="BZ45" s="324"/>
      <c r="CA45" s="324"/>
      <c r="CB45" s="324"/>
      <c r="CC45" s="324"/>
      <c r="CD45" s="324"/>
      <c r="CE45" s="324"/>
      <c r="CF45" s="324"/>
      <c r="CG45" s="324"/>
      <c r="CH45" s="324"/>
      <c r="CI45" s="324"/>
      <c r="CJ45" s="324"/>
      <c r="CK45" s="324"/>
      <c r="CL45" s="324"/>
      <c r="CM45" s="324"/>
      <c r="CN45" s="324"/>
      <c r="CO45" s="324"/>
      <c r="CP45" s="324"/>
      <c r="CQ45" s="324"/>
      <c r="CR45" s="324"/>
      <c r="CS45" s="324"/>
      <c r="CT45" s="324"/>
      <c r="CU45" s="324"/>
      <c r="CV45" s="324"/>
      <c r="CW45" s="324"/>
      <c r="CX45" s="324"/>
      <c r="CY45" s="324"/>
      <c r="CZ45" s="324"/>
      <c r="DA45" s="324"/>
      <c r="DB45" s="324"/>
      <c r="DC45" s="324"/>
      <c r="DD45" s="324"/>
      <c r="DE45" s="324"/>
      <c r="DF45" s="324"/>
      <c r="DG45" s="324"/>
      <c r="DH45" s="324"/>
      <c r="DI45" s="324"/>
      <c r="DJ45" s="324"/>
      <c r="DK45" s="324"/>
      <c r="DL45" s="324"/>
      <c r="DM45" s="324"/>
      <c r="DN45" s="324"/>
    </row>
    <row r="46" spans="1:118" ht="19.5" customHeight="1">
      <c r="A46" s="324"/>
      <c r="B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4"/>
      <c r="BJ46" s="324"/>
      <c r="BK46" s="324"/>
      <c r="BL46" s="324"/>
      <c r="BM46" s="324"/>
      <c r="BN46" s="324"/>
      <c r="BO46" s="324"/>
      <c r="BP46" s="324"/>
      <c r="BQ46" s="324"/>
      <c r="BR46" s="324"/>
      <c r="BS46" s="324"/>
      <c r="BT46" s="324"/>
      <c r="BU46" s="324"/>
      <c r="BV46" s="324"/>
      <c r="BW46" s="324"/>
      <c r="BX46" s="324"/>
      <c r="BY46" s="324"/>
      <c r="BZ46" s="324"/>
      <c r="CA46" s="324"/>
      <c r="CB46" s="324"/>
      <c r="CC46" s="324"/>
      <c r="CD46" s="324"/>
      <c r="CE46" s="324"/>
      <c r="CF46" s="324"/>
      <c r="CG46" s="324"/>
      <c r="CH46" s="324"/>
      <c r="CI46" s="324"/>
      <c r="CJ46" s="324"/>
      <c r="CK46" s="324"/>
      <c r="CL46" s="324"/>
      <c r="CM46" s="324"/>
      <c r="CN46" s="324"/>
      <c r="CO46" s="324"/>
      <c r="CP46" s="324"/>
      <c r="CQ46" s="324"/>
      <c r="CR46" s="324"/>
      <c r="CS46" s="324"/>
      <c r="CT46" s="324"/>
      <c r="CU46" s="324"/>
      <c r="CV46" s="324"/>
      <c r="CW46" s="324"/>
      <c r="CX46" s="324"/>
      <c r="CY46" s="324"/>
      <c r="CZ46" s="324"/>
      <c r="DA46" s="324"/>
      <c r="DB46" s="324"/>
      <c r="DC46" s="324"/>
      <c r="DD46" s="324"/>
      <c r="DE46" s="324"/>
      <c r="DF46" s="324"/>
      <c r="DG46" s="324"/>
      <c r="DH46" s="324"/>
      <c r="DI46" s="324"/>
      <c r="DJ46" s="324"/>
      <c r="DK46" s="324"/>
      <c r="DL46" s="324"/>
      <c r="DM46" s="324"/>
      <c r="DN46" s="324"/>
    </row>
    <row r="47" spans="1:118" ht="19.5" customHeight="1">
      <c r="A47" s="324"/>
      <c r="B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c r="BD47" s="324"/>
      <c r="BE47" s="324"/>
      <c r="BF47" s="324"/>
      <c r="BG47" s="324"/>
      <c r="BH47" s="324"/>
      <c r="BI47" s="324"/>
      <c r="BJ47" s="324"/>
      <c r="BK47" s="324"/>
      <c r="BL47" s="324"/>
      <c r="BM47" s="324"/>
      <c r="BN47" s="324"/>
      <c r="BO47" s="324"/>
      <c r="BP47" s="324"/>
      <c r="BQ47" s="324"/>
      <c r="BR47" s="324"/>
      <c r="BS47" s="324"/>
      <c r="BT47" s="324"/>
      <c r="BU47" s="324"/>
      <c r="BV47" s="324"/>
      <c r="BW47" s="324"/>
      <c r="BX47" s="324"/>
      <c r="BY47" s="324"/>
      <c r="BZ47" s="324"/>
      <c r="CA47" s="324"/>
      <c r="CB47" s="324"/>
      <c r="CC47" s="324"/>
      <c r="CD47" s="324"/>
      <c r="CE47" s="324"/>
      <c r="CF47" s="324"/>
      <c r="CG47" s="324"/>
      <c r="CH47" s="324"/>
      <c r="CI47" s="324"/>
      <c r="CJ47" s="324"/>
      <c r="CK47" s="324"/>
      <c r="CL47" s="324"/>
      <c r="CM47" s="324"/>
      <c r="CN47" s="324"/>
      <c r="CO47" s="324"/>
      <c r="CP47" s="324"/>
      <c r="CQ47" s="324"/>
      <c r="CR47" s="324"/>
      <c r="CS47" s="324"/>
      <c r="CT47" s="324"/>
      <c r="CU47" s="324"/>
      <c r="CV47" s="324"/>
      <c r="CW47" s="324"/>
      <c r="CX47" s="324"/>
      <c r="CY47" s="324"/>
      <c r="CZ47" s="324"/>
      <c r="DA47" s="324"/>
      <c r="DB47" s="324"/>
      <c r="DC47" s="324"/>
      <c r="DD47" s="324"/>
      <c r="DE47" s="324"/>
      <c r="DF47" s="324"/>
      <c r="DG47" s="324"/>
      <c r="DH47" s="324"/>
      <c r="DI47" s="324"/>
      <c r="DJ47" s="324"/>
      <c r="DK47" s="324"/>
      <c r="DL47" s="324"/>
      <c r="DM47" s="324"/>
      <c r="DN47" s="324"/>
    </row>
    <row r="48" spans="1:118" ht="19.5" customHeight="1">
      <c r="A48" s="324"/>
      <c r="B48" s="324"/>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4"/>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c r="BW48" s="324"/>
      <c r="BX48" s="324"/>
      <c r="BY48" s="324"/>
      <c r="BZ48" s="324"/>
      <c r="CA48" s="324"/>
      <c r="CB48" s="324"/>
      <c r="CC48" s="324"/>
      <c r="CD48" s="324"/>
      <c r="CE48" s="324"/>
      <c r="CF48" s="324"/>
      <c r="CG48" s="324"/>
      <c r="CH48" s="324"/>
      <c r="CI48" s="324"/>
      <c r="CJ48" s="324"/>
      <c r="CK48" s="324"/>
      <c r="CL48" s="324"/>
      <c r="CM48" s="324"/>
      <c r="CN48" s="324"/>
      <c r="CO48" s="324"/>
      <c r="CP48" s="324"/>
      <c r="CQ48" s="324"/>
      <c r="CR48" s="324"/>
      <c r="CS48" s="324"/>
      <c r="CT48" s="324"/>
      <c r="CU48" s="324"/>
      <c r="CV48" s="324"/>
      <c r="CW48" s="324"/>
      <c r="CX48" s="324"/>
      <c r="CY48" s="324"/>
      <c r="CZ48" s="324"/>
      <c r="DA48" s="324"/>
      <c r="DB48" s="324"/>
      <c r="DC48" s="324"/>
      <c r="DD48" s="324"/>
      <c r="DE48" s="324"/>
      <c r="DF48" s="324"/>
      <c r="DG48" s="324"/>
      <c r="DH48" s="324"/>
      <c r="DI48" s="324"/>
      <c r="DJ48" s="324"/>
      <c r="DK48" s="324"/>
      <c r="DL48" s="324"/>
      <c r="DM48" s="324"/>
      <c r="DN48" s="324"/>
    </row>
    <row r="49" spans="1:118" ht="19.5" customHeight="1">
      <c r="A49" s="324"/>
      <c r="B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24"/>
      <c r="BB49" s="324"/>
      <c r="BC49" s="324"/>
      <c r="BD49" s="324"/>
      <c r="BE49" s="324"/>
      <c r="BF49" s="324"/>
      <c r="BG49" s="324"/>
      <c r="BH49" s="324"/>
      <c r="BI49" s="324"/>
      <c r="BJ49" s="324"/>
      <c r="BK49" s="324"/>
      <c r="BL49" s="324"/>
      <c r="BM49" s="324"/>
      <c r="BN49" s="324"/>
      <c r="BO49" s="324"/>
      <c r="BP49" s="324"/>
      <c r="BQ49" s="324"/>
      <c r="BR49" s="324"/>
      <c r="BS49" s="324"/>
      <c r="BT49" s="324"/>
      <c r="BU49" s="324"/>
      <c r="BV49" s="324"/>
      <c r="BW49" s="324"/>
      <c r="BX49" s="324"/>
      <c r="BY49" s="324"/>
      <c r="BZ49" s="324"/>
      <c r="CA49" s="324"/>
      <c r="CB49" s="324"/>
      <c r="CC49" s="324"/>
      <c r="CD49" s="324"/>
      <c r="CE49" s="324"/>
      <c r="CF49" s="324"/>
      <c r="CG49" s="324"/>
      <c r="CH49" s="324"/>
      <c r="CI49" s="324"/>
      <c r="CJ49" s="324"/>
      <c r="CK49" s="324"/>
      <c r="CL49" s="324"/>
      <c r="CM49" s="324"/>
      <c r="CN49" s="324"/>
      <c r="CO49" s="324"/>
      <c r="CP49" s="324"/>
      <c r="CQ49" s="324"/>
      <c r="CR49" s="324"/>
      <c r="CS49" s="324"/>
      <c r="CT49" s="324"/>
      <c r="CU49" s="324"/>
      <c r="CV49" s="324"/>
      <c r="CW49" s="324"/>
      <c r="CX49" s="324"/>
      <c r="CY49" s="324"/>
      <c r="CZ49" s="324"/>
      <c r="DA49" s="324"/>
      <c r="DB49" s="324"/>
      <c r="DC49" s="324"/>
      <c r="DD49" s="324"/>
      <c r="DE49" s="324"/>
      <c r="DF49" s="324"/>
      <c r="DG49" s="324"/>
      <c r="DH49" s="324"/>
      <c r="DI49" s="324"/>
      <c r="DJ49" s="324"/>
      <c r="DK49" s="324"/>
      <c r="DL49" s="324"/>
      <c r="DM49" s="324"/>
      <c r="DN49" s="324"/>
    </row>
    <row r="50" spans="1:118" ht="19.5" customHeight="1">
      <c r="A50" s="324"/>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4"/>
      <c r="BR50" s="324"/>
      <c r="BS50" s="324"/>
      <c r="BT50" s="324"/>
      <c r="BU50" s="324"/>
      <c r="BV50" s="324"/>
      <c r="BW50" s="324"/>
      <c r="BX50" s="324"/>
      <c r="BY50" s="324"/>
      <c r="BZ50" s="324"/>
      <c r="CA50" s="324"/>
      <c r="CB50" s="324"/>
      <c r="CC50" s="324"/>
      <c r="CD50" s="324"/>
      <c r="CE50" s="324"/>
      <c r="CF50" s="324"/>
      <c r="CG50" s="324"/>
      <c r="CH50" s="324"/>
      <c r="CI50" s="324"/>
      <c r="CJ50" s="324"/>
      <c r="CK50" s="324"/>
      <c r="CL50" s="324"/>
      <c r="CM50" s="324"/>
      <c r="CN50" s="324"/>
      <c r="CO50" s="324"/>
      <c r="CP50" s="324"/>
      <c r="CQ50" s="324"/>
      <c r="CR50" s="324"/>
      <c r="CS50" s="324"/>
      <c r="CT50" s="324"/>
      <c r="CU50" s="324"/>
      <c r="CV50" s="324"/>
      <c r="CW50" s="324"/>
      <c r="CX50" s="324"/>
      <c r="CY50" s="324"/>
      <c r="CZ50" s="324"/>
      <c r="DA50" s="324"/>
      <c r="DB50" s="324"/>
      <c r="DC50" s="324"/>
      <c r="DD50" s="324"/>
      <c r="DE50" s="324"/>
      <c r="DF50" s="324"/>
      <c r="DG50" s="324"/>
      <c r="DH50" s="324"/>
      <c r="DI50" s="324"/>
      <c r="DJ50" s="324"/>
      <c r="DK50" s="324"/>
      <c r="DL50" s="324"/>
      <c r="DM50" s="324"/>
      <c r="DN50" s="324"/>
    </row>
    <row r="51" spans="1:118" ht="19.5" customHeight="1">
      <c r="A51" s="324"/>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c r="BW51" s="324"/>
      <c r="BX51" s="324"/>
      <c r="BY51" s="324"/>
      <c r="BZ51" s="324"/>
      <c r="CA51" s="324"/>
      <c r="CB51" s="324"/>
      <c r="CC51" s="324"/>
      <c r="CD51" s="324"/>
      <c r="CE51" s="324"/>
      <c r="CF51" s="324"/>
      <c r="CG51" s="324"/>
      <c r="CH51" s="324"/>
      <c r="CI51" s="324"/>
      <c r="CJ51" s="324"/>
      <c r="CK51" s="324"/>
      <c r="CL51" s="324"/>
      <c r="CM51" s="324"/>
      <c r="CN51" s="324"/>
      <c r="CO51" s="324"/>
      <c r="CP51" s="324"/>
      <c r="CQ51" s="324"/>
      <c r="CR51" s="324"/>
      <c r="CS51" s="324"/>
      <c r="CT51" s="324"/>
      <c r="CU51" s="324"/>
      <c r="CV51" s="324"/>
      <c r="CW51" s="324"/>
      <c r="CX51" s="324"/>
      <c r="CY51" s="324"/>
      <c r="CZ51" s="324"/>
      <c r="DA51" s="324"/>
      <c r="DB51" s="324"/>
      <c r="DC51" s="324"/>
      <c r="DD51" s="324"/>
      <c r="DE51" s="324"/>
      <c r="DF51" s="324"/>
      <c r="DG51" s="324"/>
      <c r="DH51" s="324"/>
      <c r="DI51" s="324"/>
      <c r="DJ51" s="324"/>
      <c r="DK51" s="324"/>
      <c r="DL51" s="324"/>
      <c r="DM51" s="324"/>
      <c r="DN51" s="324"/>
    </row>
    <row r="52" spans="1:118" ht="19.5" customHeight="1">
      <c r="A52" s="324"/>
      <c r="B52" s="32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c r="BW52" s="324"/>
      <c r="BX52" s="324"/>
      <c r="BY52" s="324"/>
      <c r="BZ52" s="324"/>
      <c r="CA52" s="324"/>
      <c r="CB52" s="324"/>
      <c r="CC52" s="324"/>
      <c r="CD52" s="324"/>
      <c r="CE52" s="324"/>
      <c r="CF52" s="324"/>
      <c r="CG52" s="324"/>
      <c r="CH52" s="324"/>
      <c r="CI52" s="324"/>
      <c r="CJ52" s="324"/>
      <c r="CK52" s="324"/>
      <c r="CL52" s="324"/>
      <c r="CM52" s="324"/>
      <c r="CN52" s="324"/>
      <c r="CO52" s="324"/>
      <c r="CP52" s="324"/>
      <c r="CQ52" s="324"/>
      <c r="CR52" s="324"/>
      <c r="CS52" s="324"/>
      <c r="CT52" s="324"/>
      <c r="CU52" s="324"/>
      <c r="CV52" s="324"/>
      <c r="CW52" s="324"/>
      <c r="CX52" s="324"/>
      <c r="CY52" s="324"/>
      <c r="CZ52" s="324"/>
      <c r="DA52" s="324"/>
      <c r="DB52" s="324"/>
      <c r="DC52" s="324"/>
      <c r="DD52" s="324"/>
      <c r="DE52" s="324"/>
      <c r="DF52" s="324"/>
      <c r="DG52" s="324"/>
      <c r="DH52" s="324"/>
      <c r="DI52" s="324"/>
      <c r="DJ52" s="324"/>
      <c r="DK52" s="324"/>
      <c r="DL52" s="324"/>
      <c r="DM52" s="324"/>
      <c r="DN52" s="324"/>
    </row>
    <row r="53" spans="1:118" ht="19.5" customHeight="1">
      <c r="A53" s="324"/>
      <c r="B53" s="324"/>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4"/>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c r="BW53" s="324"/>
      <c r="BX53" s="324"/>
      <c r="BY53" s="324"/>
      <c r="BZ53" s="324"/>
      <c r="CA53" s="324"/>
      <c r="CB53" s="324"/>
      <c r="CC53" s="324"/>
      <c r="CD53" s="324"/>
      <c r="CE53" s="324"/>
      <c r="CF53" s="324"/>
      <c r="CG53" s="324"/>
      <c r="CH53" s="324"/>
      <c r="CI53" s="324"/>
      <c r="CJ53" s="324"/>
      <c r="CK53" s="324"/>
      <c r="CL53" s="324"/>
      <c r="CM53" s="324"/>
      <c r="CN53" s="324"/>
      <c r="CO53" s="324"/>
      <c r="CP53" s="324"/>
      <c r="CQ53" s="324"/>
      <c r="CR53" s="324"/>
      <c r="CS53" s="324"/>
      <c r="CT53" s="324"/>
      <c r="CU53" s="324"/>
      <c r="CV53" s="324"/>
      <c r="CW53" s="324"/>
      <c r="CX53" s="324"/>
      <c r="CY53" s="324"/>
      <c r="CZ53" s="324"/>
      <c r="DA53" s="324"/>
      <c r="DB53" s="324"/>
      <c r="DC53" s="324"/>
      <c r="DD53" s="324"/>
      <c r="DE53" s="324"/>
      <c r="DF53" s="324"/>
      <c r="DG53" s="324"/>
      <c r="DH53" s="324"/>
      <c r="DI53" s="324"/>
      <c r="DJ53" s="324"/>
      <c r="DK53" s="324"/>
      <c r="DL53" s="324"/>
      <c r="DM53" s="324"/>
      <c r="DN53" s="324"/>
    </row>
    <row r="54" spans="1:118" ht="19.5" customHeight="1">
      <c r="A54" s="324"/>
      <c r="B54" s="324"/>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4"/>
      <c r="AS54" s="324"/>
      <c r="AT54" s="324"/>
      <c r="AU54" s="324"/>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324"/>
      <c r="BR54" s="324"/>
      <c r="BS54" s="324"/>
      <c r="BT54" s="324"/>
      <c r="BU54" s="324"/>
      <c r="BV54" s="324"/>
      <c r="BW54" s="324"/>
      <c r="BX54" s="324"/>
      <c r="BY54" s="324"/>
      <c r="BZ54" s="324"/>
      <c r="CA54" s="324"/>
      <c r="CB54" s="324"/>
      <c r="CC54" s="324"/>
      <c r="CD54" s="324"/>
      <c r="CE54" s="324"/>
      <c r="CF54" s="324"/>
      <c r="CG54" s="324"/>
      <c r="CH54" s="324"/>
      <c r="CI54" s="324"/>
      <c r="CJ54" s="324"/>
      <c r="CK54" s="324"/>
      <c r="CL54" s="324"/>
      <c r="CM54" s="324"/>
      <c r="CN54" s="324"/>
      <c r="CO54" s="324"/>
      <c r="CP54" s="324"/>
      <c r="CQ54" s="324"/>
      <c r="CR54" s="324"/>
      <c r="CS54" s="324"/>
      <c r="CT54" s="324"/>
      <c r="CU54" s="324"/>
      <c r="CV54" s="324"/>
      <c r="CW54" s="324"/>
      <c r="CX54" s="324"/>
      <c r="CY54" s="324"/>
      <c r="CZ54" s="324"/>
      <c r="DA54" s="324"/>
      <c r="DB54" s="324"/>
      <c r="DC54" s="324"/>
      <c r="DD54" s="324"/>
      <c r="DE54" s="324"/>
      <c r="DF54" s="324"/>
      <c r="DG54" s="324"/>
      <c r="DH54" s="324"/>
      <c r="DI54" s="324"/>
      <c r="DJ54" s="324"/>
      <c r="DK54" s="324"/>
      <c r="DL54" s="324"/>
      <c r="DM54" s="324"/>
      <c r="DN54" s="324"/>
    </row>
    <row r="55" spans="1:118" ht="19.5" customHeight="1">
      <c r="A55" s="324"/>
      <c r="B55" s="324"/>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324"/>
      <c r="BR55" s="324"/>
      <c r="BS55" s="324"/>
      <c r="BT55" s="324"/>
      <c r="BU55" s="324"/>
      <c r="BV55" s="324"/>
      <c r="BW55" s="324"/>
      <c r="BX55" s="324"/>
      <c r="BY55" s="324"/>
      <c r="BZ55" s="324"/>
      <c r="CA55" s="324"/>
      <c r="CB55" s="324"/>
      <c r="CC55" s="324"/>
      <c r="CD55" s="324"/>
      <c r="CE55" s="324"/>
      <c r="CF55" s="324"/>
      <c r="CG55" s="324"/>
      <c r="CH55" s="324"/>
      <c r="CI55" s="324"/>
      <c r="CJ55" s="324"/>
      <c r="CK55" s="324"/>
      <c r="CL55" s="324"/>
      <c r="CM55" s="324"/>
      <c r="CN55" s="324"/>
      <c r="CO55" s="324"/>
      <c r="CP55" s="324"/>
      <c r="CQ55" s="324"/>
      <c r="CR55" s="324"/>
      <c r="CS55" s="324"/>
      <c r="CT55" s="324"/>
      <c r="CU55" s="324"/>
      <c r="CV55" s="324"/>
      <c r="CW55" s="324"/>
      <c r="CX55" s="324"/>
      <c r="CY55" s="324"/>
      <c r="CZ55" s="324"/>
      <c r="DA55" s="324"/>
      <c r="DB55" s="324"/>
      <c r="DC55" s="324"/>
      <c r="DD55" s="324"/>
      <c r="DE55" s="324"/>
      <c r="DF55" s="324"/>
      <c r="DG55" s="324"/>
      <c r="DH55" s="324"/>
      <c r="DI55" s="324"/>
      <c r="DJ55" s="324"/>
      <c r="DK55" s="324"/>
      <c r="DL55" s="324"/>
      <c r="DM55" s="324"/>
      <c r="DN55" s="324"/>
    </row>
    <row r="56" spans="1:118" ht="19.5" customHeight="1">
      <c r="A56" s="324"/>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c r="BE56" s="324"/>
      <c r="BF56" s="324"/>
      <c r="BG56" s="324"/>
      <c r="BH56" s="324"/>
      <c r="BI56" s="324"/>
      <c r="BJ56" s="324"/>
      <c r="BK56" s="324"/>
      <c r="BL56" s="324"/>
      <c r="BM56" s="324"/>
      <c r="BN56" s="324"/>
      <c r="BO56" s="324"/>
      <c r="BP56" s="324"/>
      <c r="BQ56" s="324"/>
      <c r="BR56" s="324"/>
      <c r="BS56" s="324"/>
      <c r="BT56" s="324"/>
      <c r="BU56" s="324"/>
      <c r="BV56" s="324"/>
      <c r="BW56" s="324"/>
      <c r="BX56" s="324"/>
      <c r="BY56" s="324"/>
      <c r="BZ56" s="324"/>
      <c r="CA56" s="324"/>
      <c r="CB56" s="324"/>
      <c r="CC56" s="324"/>
      <c r="CD56" s="324"/>
      <c r="CE56" s="324"/>
      <c r="CF56" s="324"/>
      <c r="CG56" s="324"/>
      <c r="CH56" s="324"/>
      <c r="CI56" s="324"/>
      <c r="CJ56" s="324"/>
      <c r="CK56" s="324"/>
      <c r="CL56" s="324"/>
      <c r="CM56" s="324"/>
      <c r="CN56" s="324"/>
      <c r="CO56" s="324"/>
      <c r="CP56" s="324"/>
      <c r="CQ56" s="324"/>
      <c r="CR56" s="324"/>
      <c r="CS56" s="324"/>
      <c r="CT56" s="324"/>
      <c r="CU56" s="324"/>
      <c r="CV56" s="324"/>
      <c r="CW56" s="324"/>
      <c r="CX56" s="324"/>
      <c r="CY56" s="324"/>
      <c r="CZ56" s="324"/>
      <c r="DA56" s="324"/>
      <c r="DB56" s="324"/>
      <c r="DC56" s="324"/>
      <c r="DD56" s="324"/>
      <c r="DE56" s="324"/>
      <c r="DF56" s="324"/>
      <c r="DG56" s="324"/>
      <c r="DH56" s="324"/>
      <c r="DI56" s="324"/>
      <c r="DJ56" s="324"/>
      <c r="DK56" s="324"/>
      <c r="DL56" s="324"/>
      <c r="DM56" s="324"/>
      <c r="DN56" s="324"/>
    </row>
    <row r="57" spans="1:118" ht="19.5" customHeight="1">
      <c r="A57" s="324"/>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c r="AZ57" s="324"/>
      <c r="BA57" s="324"/>
      <c r="BB57" s="324"/>
      <c r="BC57" s="324"/>
      <c r="BD57" s="324"/>
      <c r="BE57" s="324"/>
      <c r="BF57" s="324"/>
      <c r="BG57" s="324"/>
      <c r="BH57" s="324"/>
      <c r="BI57" s="324"/>
      <c r="BJ57" s="324"/>
      <c r="BK57" s="324"/>
      <c r="BL57" s="324"/>
      <c r="BM57" s="324"/>
      <c r="BN57" s="324"/>
      <c r="BO57" s="324"/>
      <c r="BP57" s="324"/>
      <c r="BQ57" s="324"/>
      <c r="BR57" s="324"/>
      <c r="BS57" s="324"/>
      <c r="BT57" s="324"/>
      <c r="BU57" s="324"/>
      <c r="BV57" s="324"/>
      <c r="BW57" s="324"/>
      <c r="BX57" s="324"/>
      <c r="BY57" s="324"/>
      <c r="BZ57" s="324"/>
      <c r="CA57" s="324"/>
      <c r="CB57" s="324"/>
      <c r="CC57" s="324"/>
      <c r="CD57" s="324"/>
      <c r="CE57" s="324"/>
      <c r="CF57" s="324"/>
      <c r="CG57" s="324"/>
      <c r="CH57" s="324"/>
      <c r="CI57" s="324"/>
      <c r="CJ57" s="324"/>
      <c r="CK57" s="324"/>
      <c r="CL57" s="324"/>
      <c r="CM57" s="324"/>
      <c r="CN57" s="324"/>
      <c r="CO57" s="324"/>
      <c r="CP57" s="324"/>
      <c r="CQ57" s="324"/>
      <c r="CR57" s="324"/>
      <c r="CS57" s="324"/>
      <c r="CT57" s="324"/>
      <c r="CU57" s="324"/>
      <c r="CV57" s="324"/>
      <c r="CW57" s="324"/>
      <c r="CX57" s="324"/>
      <c r="CY57" s="324"/>
      <c r="CZ57" s="324"/>
      <c r="DA57" s="324"/>
      <c r="DB57" s="324"/>
      <c r="DC57" s="324"/>
      <c r="DD57" s="324"/>
      <c r="DE57" s="324"/>
      <c r="DF57" s="324"/>
      <c r="DG57" s="324"/>
      <c r="DH57" s="324"/>
      <c r="DI57" s="324"/>
      <c r="DJ57" s="324"/>
      <c r="DK57" s="324"/>
      <c r="DL57" s="324"/>
      <c r="DM57" s="324"/>
      <c r="DN57" s="324"/>
    </row>
    <row r="58" spans="1:118" ht="19.5" customHeight="1">
      <c r="A58" s="324"/>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4"/>
      <c r="BI58" s="324"/>
      <c r="BJ58" s="324"/>
      <c r="BK58" s="324"/>
      <c r="BL58" s="324"/>
      <c r="BM58" s="324"/>
      <c r="BN58" s="324"/>
      <c r="BO58" s="324"/>
      <c r="BP58" s="324"/>
      <c r="BQ58" s="324"/>
      <c r="BR58" s="324"/>
      <c r="BS58" s="324"/>
      <c r="BT58" s="324"/>
      <c r="BU58" s="324"/>
      <c r="BV58" s="324"/>
      <c r="BW58" s="324"/>
      <c r="BX58" s="324"/>
      <c r="BY58" s="324"/>
      <c r="BZ58" s="324"/>
      <c r="CA58" s="324"/>
      <c r="CB58" s="324"/>
      <c r="CC58" s="324"/>
      <c r="CD58" s="324"/>
      <c r="CE58" s="324"/>
      <c r="CF58" s="324"/>
      <c r="CG58" s="324"/>
      <c r="CH58" s="324"/>
      <c r="CI58" s="324"/>
      <c r="CJ58" s="324"/>
      <c r="CK58" s="324"/>
      <c r="CL58" s="324"/>
      <c r="CM58" s="324"/>
      <c r="CN58" s="324"/>
      <c r="CO58" s="324"/>
      <c r="CP58" s="324"/>
      <c r="CQ58" s="324"/>
      <c r="CR58" s="324"/>
      <c r="CS58" s="324"/>
      <c r="CT58" s="324"/>
      <c r="CU58" s="324"/>
      <c r="CV58" s="324"/>
      <c r="CW58" s="324"/>
      <c r="CX58" s="324"/>
      <c r="CY58" s="324"/>
      <c r="CZ58" s="324"/>
      <c r="DA58" s="324"/>
      <c r="DB58" s="324"/>
      <c r="DC58" s="324"/>
      <c r="DD58" s="324"/>
      <c r="DE58" s="324"/>
      <c r="DF58" s="324"/>
      <c r="DG58" s="324"/>
      <c r="DH58" s="324"/>
      <c r="DI58" s="324"/>
      <c r="DJ58" s="324"/>
      <c r="DK58" s="324"/>
      <c r="DL58" s="324"/>
      <c r="DM58" s="324"/>
      <c r="DN58" s="324"/>
    </row>
    <row r="59" spans="1:118" ht="19.5" customHeight="1">
      <c r="A59" s="324"/>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324"/>
      <c r="BA59" s="324"/>
      <c r="BB59" s="324"/>
      <c r="BC59" s="324"/>
      <c r="BD59" s="324"/>
      <c r="BE59" s="324"/>
      <c r="BF59" s="324"/>
      <c r="BG59" s="324"/>
      <c r="BH59" s="324"/>
      <c r="BI59" s="324"/>
      <c r="BJ59" s="324"/>
      <c r="BK59" s="324"/>
      <c r="BL59" s="324"/>
      <c r="BM59" s="324"/>
      <c r="BN59" s="324"/>
      <c r="BO59" s="324"/>
      <c r="BP59" s="324"/>
      <c r="BQ59" s="324"/>
      <c r="BR59" s="324"/>
      <c r="BS59" s="324"/>
      <c r="BT59" s="324"/>
      <c r="BU59" s="324"/>
      <c r="BV59" s="324"/>
      <c r="BW59" s="324"/>
      <c r="BX59" s="324"/>
      <c r="BY59" s="324"/>
      <c r="BZ59" s="324"/>
      <c r="CA59" s="324"/>
      <c r="CB59" s="324"/>
      <c r="CC59" s="324"/>
      <c r="CD59" s="324"/>
      <c r="CE59" s="324"/>
      <c r="CF59" s="324"/>
      <c r="CG59" s="324"/>
      <c r="CH59" s="324"/>
      <c r="CI59" s="324"/>
      <c r="CJ59" s="324"/>
      <c r="CK59" s="324"/>
      <c r="CL59" s="324"/>
      <c r="CM59" s="324"/>
      <c r="CN59" s="324"/>
      <c r="CO59" s="324"/>
      <c r="CP59" s="324"/>
      <c r="CQ59" s="324"/>
      <c r="CR59" s="324"/>
      <c r="CS59" s="324"/>
      <c r="CT59" s="324"/>
      <c r="CU59" s="324"/>
      <c r="CV59" s="324"/>
      <c r="CW59" s="324"/>
      <c r="CX59" s="324"/>
      <c r="CY59" s="324"/>
      <c r="CZ59" s="324"/>
      <c r="DA59" s="324"/>
      <c r="DB59" s="324"/>
      <c r="DC59" s="324"/>
      <c r="DD59" s="324"/>
      <c r="DE59" s="324"/>
      <c r="DF59" s="324"/>
      <c r="DG59" s="324"/>
      <c r="DH59" s="324"/>
      <c r="DI59" s="324"/>
      <c r="DJ59" s="324"/>
      <c r="DK59" s="324"/>
      <c r="DL59" s="324"/>
      <c r="DM59" s="324"/>
      <c r="DN59" s="324"/>
    </row>
    <row r="60" spans="1:118" ht="19.5" customHeight="1">
      <c r="A60" s="324"/>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4"/>
      <c r="AZ60" s="324"/>
      <c r="BA60" s="324"/>
      <c r="BB60" s="324"/>
      <c r="BC60" s="324"/>
      <c r="BD60" s="324"/>
      <c r="BE60" s="324"/>
      <c r="BF60" s="324"/>
      <c r="BG60" s="324"/>
      <c r="BH60" s="324"/>
      <c r="BI60" s="324"/>
      <c r="BJ60" s="324"/>
      <c r="BK60" s="324"/>
      <c r="BL60" s="324"/>
      <c r="BM60" s="324"/>
      <c r="BN60" s="324"/>
      <c r="BO60" s="324"/>
      <c r="BP60" s="324"/>
      <c r="BQ60" s="324"/>
      <c r="BR60" s="324"/>
      <c r="BS60" s="324"/>
      <c r="BT60" s="324"/>
      <c r="BU60" s="324"/>
      <c r="BV60" s="324"/>
      <c r="BW60" s="324"/>
      <c r="BX60" s="324"/>
      <c r="BY60" s="324"/>
      <c r="BZ60" s="324"/>
      <c r="CA60" s="324"/>
      <c r="CB60" s="324"/>
      <c r="CC60" s="324"/>
      <c r="CD60" s="324"/>
      <c r="CE60" s="324"/>
      <c r="CF60" s="324"/>
      <c r="CG60" s="324"/>
      <c r="CH60" s="324"/>
      <c r="CI60" s="324"/>
      <c r="CJ60" s="324"/>
      <c r="CK60" s="324"/>
      <c r="CL60" s="324"/>
      <c r="CM60" s="324"/>
      <c r="CN60" s="324"/>
      <c r="CO60" s="324"/>
      <c r="CP60" s="324"/>
      <c r="CQ60" s="324"/>
      <c r="CR60" s="324"/>
      <c r="CS60" s="324"/>
      <c r="CT60" s="324"/>
      <c r="CU60" s="324"/>
      <c r="CV60" s="324"/>
      <c r="CW60" s="324"/>
      <c r="CX60" s="324"/>
      <c r="CY60" s="324"/>
      <c r="CZ60" s="324"/>
      <c r="DA60" s="324"/>
      <c r="DB60" s="324"/>
      <c r="DC60" s="324"/>
      <c r="DD60" s="324"/>
      <c r="DE60" s="324"/>
      <c r="DF60" s="324"/>
      <c r="DG60" s="324"/>
      <c r="DH60" s="324"/>
      <c r="DI60" s="324"/>
      <c r="DJ60" s="324"/>
      <c r="DK60" s="324"/>
      <c r="DL60" s="324"/>
      <c r="DM60" s="324"/>
      <c r="DN60" s="324"/>
    </row>
    <row r="61" spans="1:118" ht="19.5" customHeight="1">
      <c r="A61" s="324"/>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4"/>
      <c r="AZ61" s="324"/>
      <c r="BA61" s="324"/>
      <c r="BB61" s="324"/>
      <c r="BC61" s="324"/>
      <c r="BD61" s="324"/>
      <c r="BE61" s="324"/>
      <c r="BF61" s="324"/>
      <c r="BG61" s="324"/>
      <c r="BH61" s="324"/>
      <c r="BI61" s="324"/>
      <c r="BJ61" s="324"/>
      <c r="BK61" s="324"/>
      <c r="BL61" s="324"/>
      <c r="BM61" s="324"/>
      <c r="BN61" s="324"/>
      <c r="BO61" s="324"/>
      <c r="BP61" s="324"/>
      <c r="BQ61" s="324"/>
      <c r="BR61" s="324"/>
      <c r="BS61" s="324"/>
      <c r="BT61" s="324"/>
      <c r="BU61" s="324"/>
      <c r="BV61" s="324"/>
      <c r="BW61" s="324"/>
      <c r="BX61" s="324"/>
      <c r="BY61" s="324"/>
      <c r="BZ61" s="324"/>
      <c r="CA61" s="324"/>
      <c r="CB61" s="324"/>
      <c r="CC61" s="324"/>
      <c r="CD61" s="324"/>
      <c r="CE61" s="324"/>
      <c r="CF61" s="324"/>
      <c r="CG61" s="324"/>
      <c r="CH61" s="324"/>
      <c r="CI61" s="324"/>
      <c r="CJ61" s="324"/>
      <c r="CK61" s="324"/>
      <c r="CL61" s="324"/>
      <c r="CM61" s="324"/>
      <c r="CN61" s="324"/>
      <c r="CO61" s="324"/>
      <c r="CP61" s="324"/>
      <c r="CQ61" s="324"/>
      <c r="CR61" s="324"/>
      <c r="CS61" s="324"/>
      <c r="CT61" s="324"/>
      <c r="CU61" s="324"/>
      <c r="CV61" s="324"/>
      <c r="CW61" s="324"/>
      <c r="CX61" s="324"/>
      <c r="CY61" s="324"/>
      <c r="CZ61" s="324"/>
      <c r="DA61" s="324"/>
      <c r="DB61" s="324"/>
      <c r="DC61" s="324"/>
      <c r="DD61" s="324"/>
      <c r="DE61" s="324"/>
      <c r="DF61" s="324"/>
      <c r="DG61" s="324"/>
      <c r="DH61" s="324"/>
      <c r="DI61" s="324"/>
      <c r="DJ61" s="324"/>
      <c r="DK61" s="324"/>
      <c r="DL61" s="324"/>
      <c r="DM61" s="324"/>
      <c r="DN61" s="324"/>
    </row>
    <row r="62" spans="1:118" ht="19.5" customHeight="1">
      <c r="A62" s="324"/>
      <c r="B62" s="324"/>
      <c r="C62" s="324"/>
      <c r="D62" s="324"/>
      <c r="E62" s="324"/>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4"/>
      <c r="AY62" s="324"/>
      <c r="AZ62" s="324"/>
      <c r="BA62" s="324"/>
      <c r="BB62" s="324"/>
      <c r="BC62" s="324"/>
      <c r="BD62" s="324"/>
      <c r="BE62" s="324"/>
      <c r="BF62" s="324"/>
      <c r="BG62" s="324"/>
      <c r="BH62" s="324"/>
      <c r="BI62" s="324"/>
      <c r="BJ62" s="324"/>
      <c r="BK62" s="324"/>
      <c r="BL62" s="324"/>
      <c r="BM62" s="324"/>
      <c r="BN62" s="324"/>
      <c r="BO62" s="324"/>
      <c r="BP62" s="324"/>
      <c r="BQ62" s="324"/>
      <c r="BR62" s="324"/>
      <c r="BS62" s="324"/>
      <c r="BT62" s="324"/>
      <c r="BU62" s="324"/>
      <c r="BV62" s="324"/>
      <c r="BW62" s="324"/>
      <c r="BX62" s="324"/>
      <c r="BY62" s="324"/>
      <c r="BZ62" s="324"/>
      <c r="CA62" s="324"/>
      <c r="CB62" s="324"/>
      <c r="CC62" s="324"/>
      <c r="CD62" s="324"/>
      <c r="CE62" s="324"/>
      <c r="CF62" s="324"/>
      <c r="CG62" s="324"/>
      <c r="CH62" s="324"/>
      <c r="CI62" s="324"/>
      <c r="CJ62" s="324"/>
      <c r="CK62" s="324"/>
      <c r="CL62" s="324"/>
      <c r="CM62" s="324"/>
      <c r="CN62" s="324"/>
      <c r="CO62" s="324"/>
      <c r="CP62" s="324"/>
      <c r="CQ62" s="324"/>
      <c r="CR62" s="324"/>
      <c r="CS62" s="324"/>
      <c r="CT62" s="324"/>
      <c r="CU62" s="324"/>
      <c r="CV62" s="324"/>
      <c r="CW62" s="324"/>
      <c r="CX62" s="324"/>
      <c r="CY62" s="324"/>
      <c r="CZ62" s="324"/>
      <c r="DA62" s="324"/>
      <c r="DB62" s="324"/>
      <c r="DC62" s="324"/>
      <c r="DD62" s="324"/>
      <c r="DE62" s="324"/>
      <c r="DF62" s="324"/>
      <c r="DG62" s="324"/>
      <c r="DH62" s="324"/>
      <c r="DI62" s="324"/>
      <c r="DJ62" s="324"/>
      <c r="DK62" s="324"/>
      <c r="DL62" s="324"/>
      <c r="DM62" s="324"/>
      <c r="DN62" s="324"/>
    </row>
    <row r="63" spans="1:118" ht="19.5" customHeight="1">
      <c r="A63" s="324"/>
      <c r="B63" s="324"/>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4"/>
      <c r="AZ63" s="324"/>
      <c r="BA63" s="324"/>
      <c r="BB63" s="324"/>
      <c r="BC63" s="324"/>
      <c r="BD63" s="324"/>
      <c r="BE63" s="324"/>
      <c r="BF63" s="324"/>
      <c r="BG63" s="324"/>
      <c r="BH63" s="324"/>
      <c r="BI63" s="324"/>
      <c r="BJ63" s="324"/>
      <c r="BK63" s="324"/>
      <c r="BL63" s="324"/>
      <c r="BM63" s="324"/>
      <c r="BN63" s="324"/>
      <c r="BO63" s="324"/>
      <c r="BP63" s="324"/>
      <c r="BQ63" s="324"/>
      <c r="BR63" s="324"/>
      <c r="BS63" s="324"/>
      <c r="BT63" s="324"/>
      <c r="BU63" s="324"/>
      <c r="BV63" s="324"/>
      <c r="BW63" s="324"/>
      <c r="BX63" s="324"/>
      <c r="BY63" s="324"/>
      <c r="BZ63" s="324"/>
      <c r="CA63" s="324"/>
      <c r="CB63" s="324"/>
      <c r="CC63" s="324"/>
      <c r="CD63" s="324"/>
      <c r="CE63" s="324"/>
      <c r="CF63" s="324"/>
      <c r="CG63" s="324"/>
      <c r="CH63" s="324"/>
      <c r="CI63" s="324"/>
      <c r="CJ63" s="324"/>
      <c r="CK63" s="324"/>
      <c r="CL63" s="324"/>
      <c r="CM63" s="324"/>
      <c r="CN63" s="324"/>
      <c r="CO63" s="324"/>
      <c r="CP63" s="324"/>
      <c r="CQ63" s="324"/>
      <c r="CR63" s="324"/>
      <c r="CS63" s="324"/>
      <c r="CT63" s="324"/>
      <c r="CU63" s="324"/>
      <c r="CV63" s="324"/>
      <c r="CW63" s="324"/>
      <c r="CX63" s="324"/>
      <c r="CY63" s="324"/>
      <c r="CZ63" s="324"/>
      <c r="DA63" s="324"/>
      <c r="DB63" s="324"/>
      <c r="DC63" s="324"/>
      <c r="DD63" s="324"/>
      <c r="DE63" s="324"/>
      <c r="DF63" s="324"/>
      <c r="DG63" s="324"/>
      <c r="DH63" s="324"/>
      <c r="DI63" s="324"/>
      <c r="DJ63" s="324"/>
      <c r="DK63" s="324"/>
      <c r="DL63" s="324"/>
      <c r="DM63" s="324"/>
      <c r="DN63" s="324"/>
    </row>
    <row r="64" spans="1:118" ht="19.5" customHeight="1">
      <c r="A64" s="324"/>
      <c r="B64" s="324"/>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4"/>
      <c r="AY64" s="324"/>
      <c r="AZ64" s="324"/>
      <c r="BA64" s="324"/>
      <c r="BB64" s="324"/>
      <c r="BC64" s="324"/>
      <c r="BD64" s="324"/>
      <c r="BE64" s="324"/>
      <c r="BF64" s="324"/>
      <c r="BG64" s="324"/>
      <c r="BH64" s="324"/>
      <c r="BI64" s="324"/>
      <c r="BJ64" s="324"/>
      <c r="BK64" s="324"/>
      <c r="BL64" s="324"/>
      <c r="BM64" s="324"/>
      <c r="BN64" s="324"/>
      <c r="BO64" s="324"/>
      <c r="BP64" s="324"/>
      <c r="BQ64" s="324"/>
      <c r="BR64" s="324"/>
      <c r="BS64" s="324"/>
      <c r="BT64" s="324"/>
      <c r="BU64" s="324"/>
      <c r="BV64" s="324"/>
      <c r="BW64" s="324"/>
      <c r="BX64" s="324"/>
      <c r="BY64" s="324"/>
      <c r="BZ64" s="324"/>
      <c r="CA64" s="324"/>
      <c r="CB64" s="324"/>
      <c r="CC64" s="324"/>
      <c r="CD64" s="324"/>
      <c r="CE64" s="324"/>
      <c r="CF64" s="324"/>
      <c r="CG64" s="324"/>
      <c r="CH64" s="324"/>
      <c r="CI64" s="324"/>
      <c r="CJ64" s="324"/>
      <c r="CK64" s="324"/>
      <c r="CL64" s="324"/>
      <c r="CM64" s="324"/>
      <c r="CN64" s="324"/>
      <c r="CO64" s="324"/>
      <c r="CP64" s="324"/>
      <c r="CQ64" s="324"/>
      <c r="CR64" s="324"/>
      <c r="CS64" s="324"/>
      <c r="CT64" s="324"/>
      <c r="CU64" s="324"/>
      <c r="CV64" s="324"/>
      <c r="CW64" s="324"/>
      <c r="CX64" s="324"/>
      <c r="CY64" s="324"/>
      <c r="CZ64" s="324"/>
      <c r="DA64" s="324"/>
      <c r="DB64" s="324"/>
      <c r="DC64" s="324"/>
      <c r="DD64" s="324"/>
      <c r="DE64" s="324"/>
      <c r="DF64" s="324"/>
      <c r="DG64" s="324"/>
      <c r="DH64" s="324"/>
      <c r="DI64" s="324"/>
      <c r="DJ64" s="324"/>
      <c r="DK64" s="324"/>
      <c r="DL64" s="324"/>
      <c r="DM64" s="324"/>
      <c r="DN64" s="324"/>
    </row>
    <row r="65" spans="1:118" ht="19.5" customHeight="1">
      <c r="A65" s="324"/>
      <c r="B65" s="324"/>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c r="AK65" s="324"/>
      <c r="AL65" s="324"/>
      <c r="AM65" s="324"/>
      <c r="AN65" s="324"/>
      <c r="AO65" s="324"/>
      <c r="AP65" s="324"/>
      <c r="AQ65" s="324"/>
      <c r="AR65" s="324"/>
      <c r="AS65" s="324"/>
      <c r="AT65" s="324"/>
      <c r="AU65" s="324"/>
      <c r="AV65" s="324"/>
      <c r="AW65" s="324"/>
      <c r="AX65" s="324"/>
      <c r="AY65" s="324"/>
      <c r="AZ65" s="324"/>
      <c r="BA65" s="324"/>
      <c r="BB65" s="324"/>
      <c r="BC65" s="324"/>
      <c r="BD65" s="324"/>
      <c r="BE65" s="324"/>
      <c r="BF65" s="324"/>
      <c r="BG65" s="324"/>
      <c r="BH65" s="324"/>
      <c r="BI65" s="324"/>
      <c r="BJ65" s="324"/>
      <c r="BK65" s="324"/>
      <c r="BL65" s="324"/>
      <c r="BM65" s="324"/>
      <c r="BN65" s="324"/>
      <c r="BO65" s="324"/>
      <c r="BP65" s="324"/>
      <c r="BQ65" s="324"/>
      <c r="BR65" s="324"/>
      <c r="BS65" s="324"/>
      <c r="BT65" s="324"/>
      <c r="BU65" s="324"/>
      <c r="BV65" s="324"/>
      <c r="BW65" s="324"/>
      <c r="BX65" s="324"/>
      <c r="BY65" s="324"/>
      <c r="BZ65" s="324"/>
      <c r="CA65" s="324"/>
      <c r="CB65" s="324"/>
      <c r="CC65" s="324"/>
      <c r="CD65" s="324"/>
      <c r="CE65" s="324"/>
      <c r="CF65" s="324"/>
      <c r="CG65" s="324"/>
      <c r="CH65" s="324"/>
      <c r="CI65" s="324"/>
      <c r="CJ65" s="324"/>
      <c r="CK65" s="324"/>
      <c r="CL65" s="324"/>
      <c r="CM65" s="324"/>
      <c r="CN65" s="324"/>
      <c r="CO65" s="324"/>
      <c r="CP65" s="324"/>
      <c r="CQ65" s="324"/>
      <c r="CR65" s="324"/>
      <c r="CS65" s="324"/>
      <c r="CT65" s="324"/>
      <c r="CU65" s="324"/>
      <c r="CV65" s="324"/>
      <c r="CW65" s="324"/>
      <c r="CX65" s="324"/>
      <c r="CY65" s="324"/>
      <c r="CZ65" s="324"/>
      <c r="DA65" s="324"/>
      <c r="DB65" s="324"/>
      <c r="DC65" s="324"/>
      <c r="DD65" s="324"/>
      <c r="DE65" s="324"/>
      <c r="DF65" s="324"/>
      <c r="DG65" s="324"/>
      <c r="DH65" s="324"/>
      <c r="DI65" s="324"/>
      <c r="DJ65" s="324"/>
      <c r="DK65" s="324"/>
      <c r="DL65" s="324"/>
      <c r="DM65" s="324"/>
      <c r="DN65" s="324"/>
    </row>
    <row r="66" spans="1:118" ht="19.5" customHeight="1">
      <c r="A66" s="324"/>
      <c r="B66" s="324"/>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324"/>
      <c r="AS66" s="324"/>
      <c r="AT66" s="324"/>
      <c r="AU66" s="324"/>
      <c r="AV66" s="324"/>
      <c r="AW66" s="324"/>
      <c r="AX66" s="324"/>
      <c r="AY66" s="324"/>
      <c r="AZ66" s="324"/>
      <c r="BA66" s="324"/>
      <c r="BB66" s="324"/>
      <c r="BC66" s="324"/>
      <c r="BD66" s="324"/>
      <c r="BE66" s="324"/>
      <c r="BF66" s="324"/>
      <c r="BG66" s="324"/>
      <c r="BH66" s="324"/>
      <c r="BI66" s="324"/>
      <c r="BJ66" s="324"/>
      <c r="BK66" s="324"/>
      <c r="BL66" s="324"/>
      <c r="BM66" s="324"/>
      <c r="BN66" s="324"/>
      <c r="BO66" s="324"/>
      <c r="BP66" s="324"/>
      <c r="BQ66" s="324"/>
      <c r="BR66" s="324"/>
      <c r="BS66" s="324"/>
      <c r="BT66" s="324"/>
      <c r="BU66" s="324"/>
      <c r="BV66" s="324"/>
      <c r="BW66" s="324"/>
      <c r="BX66" s="324"/>
      <c r="BY66" s="324"/>
      <c r="BZ66" s="324"/>
      <c r="CA66" s="324"/>
      <c r="CB66" s="324"/>
      <c r="CC66" s="324"/>
      <c r="CD66" s="324"/>
      <c r="CE66" s="324"/>
      <c r="CF66" s="324"/>
      <c r="CG66" s="324"/>
      <c r="CH66" s="324"/>
      <c r="CI66" s="324"/>
      <c r="CJ66" s="324"/>
      <c r="CK66" s="324"/>
      <c r="CL66" s="324"/>
      <c r="CM66" s="324"/>
      <c r="CN66" s="324"/>
      <c r="CO66" s="324"/>
      <c r="CP66" s="324"/>
      <c r="CQ66" s="324"/>
      <c r="CR66" s="324"/>
      <c r="CS66" s="324"/>
      <c r="CT66" s="324"/>
      <c r="CU66" s="324"/>
      <c r="CV66" s="324"/>
      <c r="CW66" s="324"/>
      <c r="CX66" s="324"/>
      <c r="CY66" s="324"/>
      <c r="CZ66" s="324"/>
      <c r="DA66" s="324"/>
      <c r="DB66" s="324"/>
      <c r="DC66" s="324"/>
      <c r="DD66" s="324"/>
      <c r="DE66" s="324"/>
      <c r="DF66" s="324"/>
      <c r="DG66" s="324"/>
      <c r="DH66" s="324"/>
      <c r="DI66" s="324"/>
      <c r="DJ66" s="324"/>
      <c r="DK66" s="324"/>
      <c r="DL66" s="324"/>
      <c r="DM66" s="324"/>
      <c r="DN66" s="324"/>
    </row>
    <row r="67" spans="1:118" ht="19.5" customHeight="1">
      <c r="A67" s="324"/>
      <c r="B67" s="324"/>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324"/>
      <c r="AU67" s="324"/>
      <c r="AV67" s="324"/>
      <c r="AW67" s="324"/>
      <c r="AX67" s="324"/>
      <c r="AY67" s="324"/>
      <c r="AZ67" s="324"/>
      <c r="BA67" s="324"/>
      <c r="BB67" s="324"/>
      <c r="BC67" s="324"/>
      <c r="BD67" s="324"/>
      <c r="BE67" s="324"/>
      <c r="BF67" s="324"/>
      <c r="BG67" s="324"/>
      <c r="BH67" s="324"/>
      <c r="BI67" s="324"/>
      <c r="BJ67" s="324"/>
      <c r="BK67" s="324"/>
      <c r="BL67" s="324"/>
      <c r="BM67" s="324"/>
      <c r="BN67" s="324"/>
      <c r="BO67" s="324"/>
      <c r="BP67" s="324"/>
      <c r="BQ67" s="324"/>
      <c r="BR67" s="324"/>
      <c r="BS67" s="324"/>
      <c r="BT67" s="324"/>
      <c r="BU67" s="324"/>
      <c r="BV67" s="324"/>
      <c r="BW67" s="324"/>
      <c r="BX67" s="324"/>
      <c r="BY67" s="324"/>
      <c r="BZ67" s="324"/>
      <c r="CA67" s="324"/>
      <c r="CB67" s="324"/>
      <c r="CC67" s="324"/>
      <c r="CD67" s="324"/>
      <c r="CE67" s="324"/>
      <c r="CF67" s="324"/>
      <c r="CG67" s="324"/>
      <c r="CH67" s="324"/>
      <c r="CI67" s="324"/>
      <c r="CJ67" s="324"/>
      <c r="CK67" s="324"/>
      <c r="CL67" s="324"/>
      <c r="CM67" s="324"/>
      <c r="CN67" s="324"/>
      <c r="CO67" s="324"/>
      <c r="CP67" s="324"/>
      <c r="CQ67" s="324"/>
      <c r="CR67" s="324"/>
      <c r="CS67" s="324"/>
      <c r="CT67" s="324"/>
      <c r="CU67" s="324"/>
      <c r="CV67" s="324"/>
      <c r="CW67" s="324"/>
      <c r="CX67" s="324"/>
      <c r="CY67" s="324"/>
      <c r="CZ67" s="324"/>
      <c r="DA67" s="324"/>
      <c r="DB67" s="324"/>
      <c r="DC67" s="324"/>
      <c r="DD67" s="324"/>
      <c r="DE67" s="324"/>
      <c r="DF67" s="324"/>
      <c r="DG67" s="324"/>
      <c r="DH67" s="324"/>
      <c r="DI67" s="324"/>
      <c r="DJ67" s="324"/>
      <c r="DK67" s="324"/>
      <c r="DL67" s="324"/>
      <c r="DM67" s="324"/>
      <c r="DN67" s="324"/>
    </row>
    <row r="68" spans="1:118" ht="19.5" customHeight="1">
      <c r="A68" s="324"/>
      <c r="B68" s="324"/>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c r="BW68" s="324"/>
      <c r="BX68" s="324"/>
      <c r="BY68" s="324"/>
      <c r="BZ68" s="324"/>
      <c r="CA68" s="324"/>
      <c r="CB68" s="324"/>
      <c r="CC68" s="324"/>
      <c r="CD68" s="324"/>
      <c r="CE68" s="324"/>
      <c r="CF68" s="324"/>
      <c r="CG68" s="324"/>
      <c r="CH68" s="324"/>
      <c r="CI68" s="324"/>
      <c r="CJ68" s="324"/>
      <c r="CK68" s="324"/>
      <c r="CL68" s="324"/>
      <c r="CM68" s="324"/>
      <c r="CN68" s="324"/>
      <c r="CO68" s="324"/>
      <c r="CP68" s="324"/>
      <c r="CQ68" s="324"/>
      <c r="CR68" s="324"/>
      <c r="CS68" s="324"/>
      <c r="CT68" s="324"/>
      <c r="CU68" s="324"/>
      <c r="CV68" s="324"/>
      <c r="CW68" s="324"/>
      <c r="CX68" s="324"/>
      <c r="CY68" s="324"/>
      <c r="CZ68" s="324"/>
      <c r="DA68" s="324"/>
      <c r="DB68" s="324"/>
      <c r="DC68" s="324"/>
      <c r="DD68" s="324"/>
      <c r="DE68" s="324"/>
      <c r="DF68" s="324"/>
      <c r="DG68" s="324"/>
      <c r="DH68" s="324"/>
      <c r="DI68" s="324"/>
      <c r="DJ68" s="324"/>
      <c r="DK68" s="324"/>
      <c r="DL68" s="324"/>
      <c r="DM68" s="324"/>
      <c r="DN68" s="324"/>
    </row>
    <row r="69" spans="1:118" ht="19.5" customHeight="1">
      <c r="A69" s="324"/>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324"/>
      <c r="BO69" s="324"/>
      <c r="BP69" s="324"/>
      <c r="BQ69" s="324"/>
      <c r="BR69" s="324"/>
      <c r="BS69" s="324"/>
      <c r="BT69" s="324"/>
      <c r="BU69" s="324"/>
      <c r="BV69" s="324"/>
      <c r="BW69" s="324"/>
      <c r="BX69" s="324"/>
      <c r="BY69" s="324"/>
      <c r="BZ69" s="324"/>
      <c r="CA69" s="324"/>
      <c r="CB69" s="324"/>
      <c r="CC69" s="324"/>
      <c r="CD69" s="324"/>
      <c r="CE69" s="324"/>
      <c r="CF69" s="324"/>
      <c r="CG69" s="324"/>
      <c r="CH69" s="324"/>
      <c r="CI69" s="324"/>
      <c r="CJ69" s="324"/>
      <c r="CK69" s="324"/>
      <c r="CL69" s="324"/>
      <c r="CM69" s="324"/>
      <c r="CN69" s="324"/>
      <c r="CO69" s="324"/>
      <c r="CP69" s="324"/>
      <c r="CQ69" s="324"/>
      <c r="CR69" s="324"/>
      <c r="CS69" s="324"/>
      <c r="CT69" s="324"/>
      <c r="CU69" s="324"/>
      <c r="CV69" s="324"/>
      <c r="CW69" s="324"/>
      <c r="CX69" s="324"/>
      <c r="CY69" s="324"/>
      <c r="CZ69" s="324"/>
      <c r="DA69" s="324"/>
      <c r="DB69" s="324"/>
      <c r="DC69" s="324"/>
      <c r="DD69" s="324"/>
      <c r="DE69" s="324"/>
      <c r="DF69" s="324"/>
      <c r="DG69" s="324"/>
      <c r="DH69" s="324"/>
      <c r="DI69" s="324"/>
      <c r="DJ69" s="324"/>
      <c r="DK69" s="324"/>
      <c r="DL69" s="324"/>
      <c r="DM69" s="324"/>
      <c r="DN69" s="324"/>
    </row>
    <row r="70" spans="1:118" ht="19.5" customHeight="1">
      <c r="A70" s="324"/>
      <c r="B70" s="324"/>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c r="AZ70" s="324"/>
      <c r="BA70" s="324"/>
      <c r="BB70" s="324"/>
      <c r="BC70" s="324"/>
      <c r="BD70" s="324"/>
      <c r="BE70" s="324"/>
      <c r="BF70" s="324"/>
      <c r="BG70" s="324"/>
      <c r="BH70" s="324"/>
      <c r="BI70" s="324"/>
      <c r="BJ70" s="324"/>
      <c r="BK70" s="324"/>
      <c r="BL70" s="324"/>
      <c r="BM70" s="324"/>
      <c r="BN70" s="324"/>
      <c r="BO70" s="324"/>
      <c r="BP70" s="324"/>
      <c r="BQ70" s="324"/>
      <c r="BR70" s="324"/>
      <c r="BS70" s="324"/>
      <c r="BT70" s="324"/>
      <c r="BU70" s="324"/>
      <c r="BV70" s="324"/>
      <c r="BW70" s="324"/>
      <c r="BX70" s="324"/>
      <c r="BY70" s="324"/>
      <c r="BZ70" s="324"/>
      <c r="CA70" s="324"/>
      <c r="CB70" s="324"/>
      <c r="CC70" s="324"/>
      <c r="CD70" s="324"/>
      <c r="CE70" s="324"/>
      <c r="CF70" s="324"/>
      <c r="CG70" s="324"/>
      <c r="CH70" s="324"/>
      <c r="CI70" s="324"/>
      <c r="CJ70" s="324"/>
      <c r="CK70" s="324"/>
      <c r="CL70" s="324"/>
      <c r="CM70" s="324"/>
      <c r="CN70" s="324"/>
      <c r="CO70" s="324"/>
      <c r="CP70" s="324"/>
      <c r="CQ70" s="324"/>
      <c r="CR70" s="324"/>
      <c r="CS70" s="324"/>
      <c r="CT70" s="324"/>
      <c r="CU70" s="324"/>
      <c r="CV70" s="324"/>
      <c r="CW70" s="324"/>
      <c r="CX70" s="324"/>
      <c r="CY70" s="324"/>
      <c r="CZ70" s="324"/>
      <c r="DA70" s="324"/>
      <c r="DB70" s="324"/>
      <c r="DC70" s="324"/>
      <c r="DD70" s="324"/>
      <c r="DE70" s="324"/>
      <c r="DF70" s="324"/>
      <c r="DG70" s="324"/>
      <c r="DH70" s="324"/>
      <c r="DI70" s="324"/>
      <c r="DJ70" s="324"/>
      <c r="DK70" s="324"/>
      <c r="DL70" s="324"/>
      <c r="DM70" s="324"/>
      <c r="DN70" s="324"/>
    </row>
    <row r="71" spans="1:118" ht="19.5" customHeight="1">
      <c r="A71" s="324"/>
      <c r="B71" s="324"/>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4"/>
      <c r="AK71" s="324"/>
      <c r="AL71" s="324"/>
      <c r="AM71" s="324"/>
      <c r="AN71" s="324"/>
      <c r="AO71" s="324"/>
      <c r="AP71" s="324"/>
      <c r="AQ71" s="324"/>
      <c r="AR71" s="324"/>
      <c r="AS71" s="324"/>
      <c r="AT71" s="324"/>
      <c r="AU71" s="324"/>
      <c r="AV71" s="324"/>
      <c r="AW71" s="324"/>
      <c r="AX71" s="324"/>
      <c r="AY71" s="324"/>
      <c r="AZ71" s="324"/>
      <c r="BA71" s="324"/>
      <c r="BB71" s="324"/>
      <c r="BC71" s="324"/>
      <c r="BD71" s="324"/>
      <c r="BE71" s="324"/>
      <c r="BF71" s="324"/>
      <c r="BG71" s="324"/>
      <c r="BH71" s="324"/>
      <c r="BI71" s="324"/>
      <c r="BJ71" s="324"/>
      <c r="BK71" s="324"/>
      <c r="BL71" s="324"/>
      <c r="BM71" s="324"/>
      <c r="BN71" s="324"/>
      <c r="BO71" s="324"/>
      <c r="BP71" s="324"/>
      <c r="BQ71" s="324"/>
      <c r="BR71" s="324"/>
      <c r="BS71" s="324"/>
      <c r="BT71" s="324"/>
      <c r="BU71" s="324"/>
      <c r="BV71" s="324"/>
      <c r="BW71" s="324"/>
      <c r="BX71" s="324"/>
      <c r="BY71" s="324"/>
      <c r="BZ71" s="324"/>
      <c r="CA71" s="324"/>
      <c r="CB71" s="324"/>
      <c r="CC71" s="324"/>
      <c r="CD71" s="324"/>
      <c r="CE71" s="324"/>
      <c r="CF71" s="324"/>
      <c r="CG71" s="324"/>
      <c r="CH71" s="324"/>
      <c r="CI71" s="324"/>
      <c r="CJ71" s="324"/>
      <c r="CK71" s="324"/>
      <c r="CL71" s="324"/>
      <c r="CM71" s="324"/>
      <c r="CN71" s="324"/>
      <c r="CO71" s="324"/>
      <c r="CP71" s="324"/>
      <c r="CQ71" s="324"/>
      <c r="CR71" s="324"/>
      <c r="CS71" s="324"/>
      <c r="CT71" s="324"/>
      <c r="CU71" s="324"/>
      <c r="CV71" s="324"/>
      <c r="CW71" s="324"/>
      <c r="CX71" s="324"/>
      <c r="CY71" s="324"/>
      <c r="CZ71" s="324"/>
      <c r="DA71" s="324"/>
      <c r="DB71" s="324"/>
      <c r="DC71" s="324"/>
      <c r="DD71" s="324"/>
      <c r="DE71" s="324"/>
      <c r="DF71" s="324"/>
      <c r="DG71" s="324"/>
      <c r="DH71" s="324"/>
      <c r="DI71" s="324"/>
      <c r="DJ71" s="324"/>
      <c r="DK71" s="324"/>
      <c r="DL71" s="324"/>
      <c r="DM71" s="324"/>
      <c r="DN71" s="324"/>
    </row>
    <row r="72" spans="1:118" ht="19.5" customHeight="1">
      <c r="A72" s="324"/>
      <c r="B72" s="324"/>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4"/>
      <c r="AH72" s="324"/>
      <c r="AI72" s="324"/>
      <c r="AJ72" s="324"/>
      <c r="AK72" s="324"/>
      <c r="AL72" s="324"/>
      <c r="AM72" s="324"/>
      <c r="AN72" s="324"/>
      <c r="AO72" s="324"/>
      <c r="AP72" s="324"/>
      <c r="AQ72" s="324"/>
      <c r="AR72" s="324"/>
      <c r="AS72" s="324"/>
      <c r="AT72" s="324"/>
      <c r="AU72" s="324"/>
      <c r="AV72" s="324"/>
      <c r="AW72" s="324"/>
      <c r="AX72" s="324"/>
      <c r="AY72" s="324"/>
      <c r="AZ72" s="324"/>
      <c r="BA72" s="324"/>
      <c r="BB72" s="324"/>
      <c r="BC72" s="324"/>
      <c r="BD72" s="324"/>
      <c r="BE72" s="324"/>
      <c r="BF72" s="324"/>
      <c r="BG72" s="324"/>
      <c r="BH72" s="324"/>
      <c r="BI72" s="324"/>
      <c r="BJ72" s="324"/>
      <c r="BK72" s="324"/>
      <c r="BL72" s="324"/>
      <c r="BM72" s="324"/>
      <c r="BN72" s="324"/>
      <c r="BO72" s="324"/>
      <c r="BP72" s="324"/>
      <c r="BQ72" s="324"/>
      <c r="BR72" s="324"/>
      <c r="BS72" s="324"/>
      <c r="BT72" s="324"/>
      <c r="BU72" s="324"/>
      <c r="BV72" s="324"/>
      <c r="BW72" s="324"/>
      <c r="BX72" s="324"/>
      <c r="BY72" s="324"/>
      <c r="BZ72" s="324"/>
      <c r="CA72" s="324"/>
      <c r="CB72" s="324"/>
      <c r="CC72" s="324"/>
      <c r="CD72" s="324"/>
      <c r="CE72" s="324"/>
      <c r="CF72" s="324"/>
      <c r="CG72" s="324"/>
      <c r="CH72" s="324"/>
      <c r="CI72" s="324"/>
      <c r="CJ72" s="324"/>
      <c r="CK72" s="324"/>
      <c r="CL72" s="324"/>
      <c r="CM72" s="324"/>
      <c r="CN72" s="324"/>
      <c r="CO72" s="324"/>
      <c r="CP72" s="324"/>
      <c r="CQ72" s="324"/>
      <c r="CR72" s="324"/>
      <c r="CS72" s="324"/>
      <c r="CT72" s="324"/>
      <c r="CU72" s="324"/>
      <c r="CV72" s="324"/>
      <c r="CW72" s="324"/>
      <c r="CX72" s="324"/>
      <c r="CY72" s="324"/>
      <c r="CZ72" s="324"/>
      <c r="DA72" s="324"/>
      <c r="DB72" s="324"/>
      <c r="DC72" s="324"/>
      <c r="DD72" s="324"/>
      <c r="DE72" s="324"/>
      <c r="DF72" s="324"/>
      <c r="DG72" s="324"/>
      <c r="DH72" s="324"/>
      <c r="DI72" s="324"/>
      <c r="DJ72" s="324"/>
      <c r="DK72" s="324"/>
      <c r="DL72" s="324"/>
      <c r="DM72" s="324"/>
      <c r="DN72" s="324"/>
    </row>
    <row r="73" spans="1:118" ht="19.5" customHeight="1">
      <c r="A73" s="324"/>
      <c r="B73" s="324"/>
      <c r="C73" s="324"/>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24"/>
      <c r="AM73" s="324"/>
      <c r="AN73" s="324"/>
      <c r="AO73" s="324"/>
      <c r="AP73" s="324"/>
      <c r="AQ73" s="324"/>
      <c r="AR73" s="324"/>
      <c r="AS73" s="324"/>
      <c r="AT73" s="324"/>
      <c r="AU73" s="324"/>
      <c r="AV73" s="324"/>
      <c r="AW73" s="324"/>
      <c r="AX73" s="324"/>
      <c r="AY73" s="324"/>
      <c r="AZ73" s="324"/>
      <c r="BA73" s="324"/>
      <c r="BB73" s="324"/>
      <c r="BC73" s="324"/>
      <c r="BD73" s="324"/>
      <c r="BE73" s="324"/>
      <c r="BF73" s="324"/>
      <c r="BG73" s="324"/>
      <c r="BH73" s="324"/>
      <c r="BI73" s="324"/>
      <c r="BJ73" s="324"/>
      <c r="BK73" s="324"/>
      <c r="BL73" s="324"/>
      <c r="BM73" s="324"/>
      <c r="BN73" s="324"/>
      <c r="BO73" s="324"/>
      <c r="BP73" s="324"/>
      <c r="BQ73" s="324"/>
      <c r="BR73" s="324"/>
      <c r="BS73" s="324"/>
      <c r="BT73" s="324"/>
      <c r="BU73" s="324"/>
      <c r="BV73" s="324"/>
      <c r="BW73" s="324"/>
      <c r="BX73" s="324"/>
      <c r="BY73" s="324"/>
      <c r="BZ73" s="324"/>
      <c r="CA73" s="324"/>
      <c r="CB73" s="324"/>
      <c r="CC73" s="324"/>
      <c r="CD73" s="324"/>
      <c r="CE73" s="324"/>
      <c r="CF73" s="324"/>
      <c r="CG73" s="324"/>
      <c r="CH73" s="324"/>
      <c r="CI73" s="324"/>
      <c r="CJ73" s="324"/>
      <c r="CK73" s="324"/>
      <c r="CL73" s="324"/>
      <c r="CM73" s="324"/>
      <c r="CN73" s="324"/>
      <c r="CO73" s="324"/>
      <c r="CP73" s="324"/>
      <c r="CQ73" s="324"/>
      <c r="CR73" s="324"/>
      <c r="CS73" s="324"/>
      <c r="CT73" s="324"/>
      <c r="CU73" s="324"/>
      <c r="CV73" s="324"/>
      <c r="CW73" s="324"/>
      <c r="CX73" s="324"/>
      <c r="CY73" s="324"/>
      <c r="CZ73" s="324"/>
      <c r="DA73" s="324"/>
      <c r="DB73" s="324"/>
      <c r="DC73" s="324"/>
      <c r="DD73" s="324"/>
      <c r="DE73" s="324"/>
      <c r="DF73" s="324"/>
      <c r="DG73" s="324"/>
      <c r="DH73" s="324"/>
      <c r="DI73" s="324"/>
      <c r="DJ73" s="324"/>
      <c r="DK73" s="324"/>
      <c r="DL73" s="324"/>
      <c r="DM73" s="324"/>
      <c r="DN73" s="324"/>
    </row>
    <row r="74" spans="1:118" ht="19.5" customHeight="1">
      <c r="A74" s="324"/>
      <c r="B74" s="324"/>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324"/>
      <c r="AL74" s="324"/>
      <c r="AM74" s="324"/>
      <c r="AN74" s="324"/>
      <c r="AO74" s="324"/>
      <c r="AP74" s="324"/>
      <c r="AQ74" s="324"/>
      <c r="AR74" s="324"/>
      <c r="AS74" s="324"/>
      <c r="AT74" s="324"/>
      <c r="AU74" s="324"/>
      <c r="AV74" s="324"/>
      <c r="AW74" s="324"/>
      <c r="AX74" s="324"/>
      <c r="AY74" s="324"/>
      <c r="AZ74" s="324"/>
      <c r="BA74" s="324"/>
      <c r="BB74" s="324"/>
      <c r="BC74" s="324"/>
      <c r="BD74" s="324"/>
      <c r="BE74" s="324"/>
      <c r="BF74" s="324"/>
      <c r="BG74" s="324"/>
      <c r="BH74" s="324"/>
      <c r="BI74" s="324"/>
      <c r="BJ74" s="324"/>
      <c r="BK74" s="324"/>
      <c r="BL74" s="324"/>
      <c r="BM74" s="324"/>
      <c r="BN74" s="324"/>
      <c r="BO74" s="324"/>
      <c r="BP74" s="324"/>
      <c r="BQ74" s="324"/>
      <c r="BR74" s="324"/>
      <c r="BS74" s="324"/>
      <c r="BT74" s="324"/>
      <c r="BU74" s="324"/>
      <c r="BV74" s="324"/>
      <c r="BW74" s="324"/>
      <c r="BX74" s="324"/>
      <c r="BY74" s="324"/>
      <c r="BZ74" s="324"/>
      <c r="CA74" s="324"/>
      <c r="CB74" s="324"/>
      <c r="CC74" s="324"/>
      <c r="CD74" s="324"/>
      <c r="CE74" s="324"/>
      <c r="CF74" s="324"/>
      <c r="CG74" s="324"/>
      <c r="CH74" s="324"/>
      <c r="CI74" s="324"/>
      <c r="CJ74" s="324"/>
      <c r="CK74" s="324"/>
      <c r="CL74" s="324"/>
      <c r="CM74" s="324"/>
      <c r="CN74" s="324"/>
      <c r="CO74" s="324"/>
      <c r="CP74" s="324"/>
      <c r="CQ74" s="324"/>
      <c r="CR74" s="324"/>
      <c r="CS74" s="324"/>
      <c r="CT74" s="324"/>
      <c r="CU74" s="324"/>
      <c r="CV74" s="324"/>
      <c r="CW74" s="324"/>
      <c r="CX74" s="324"/>
      <c r="CY74" s="324"/>
      <c r="CZ74" s="324"/>
      <c r="DA74" s="324"/>
      <c r="DB74" s="324"/>
      <c r="DC74" s="324"/>
      <c r="DD74" s="324"/>
      <c r="DE74" s="324"/>
      <c r="DF74" s="324"/>
      <c r="DG74" s="324"/>
      <c r="DH74" s="324"/>
      <c r="DI74" s="324"/>
      <c r="DJ74" s="324"/>
      <c r="DK74" s="324"/>
      <c r="DL74" s="324"/>
      <c r="DM74" s="324"/>
      <c r="DN74" s="324"/>
    </row>
    <row r="75" spans="1:118" ht="19.5" customHeight="1">
      <c r="A75" s="324"/>
      <c r="B75" s="324"/>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row>
    <row r="76" spans="1:118" ht="19.5" customHeight="1">
      <c r="A76" s="324"/>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4"/>
      <c r="BS76" s="324"/>
      <c r="BT76" s="324"/>
      <c r="BU76" s="324"/>
      <c r="BV76" s="324"/>
      <c r="BW76" s="324"/>
      <c r="BX76" s="324"/>
      <c r="BY76" s="324"/>
      <c r="BZ76" s="324"/>
      <c r="CA76" s="324"/>
      <c r="CB76" s="324"/>
      <c r="CC76" s="324"/>
      <c r="CD76" s="324"/>
      <c r="CE76" s="324"/>
      <c r="CF76" s="324"/>
      <c r="CG76" s="324"/>
      <c r="CH76" s="324"/>
      <c r="CI76" s="324"/>
      <c r="CJ76" s="324"/>
      <c r="CK76" s="324"/>
      <c r="CL76" s="324"/>
      <c r="CM76" s="324"/>
      <c r="CN76" s="324"/>
      <c r="CO76" s="324"/>
      <c r="CP76" s="324"/>
      <c r="CQ76" s="324"/>
      <c r="CR76" s="324"/>
      <c r="CS76" s="324"/>
      <c r="CT76" s="324"/>
      <c r="CU76" s="324"/>
      <c r="CV76" s="324"/>
      <c r="CW76" s="324"/>
      <c r="CX76" s="324"/>
      <c r="CY76" s="324"/>
      <c r="CZ76" s="324"/>
      <c r="DA76" s="324"/>
      <c r="DB76" s="324"/>
      <c r="DC76" s="324"/>
      <c r="DD76" s="324"/>
      <c r="DE76" s="324"/>
      <c r="DF76" s="324"/>
      <c r="DG76" s="324"/>
      <c r="DH76" s="324"/>
      <c r="DI76" s="324"/>
      <c r="DJ76" s="324"/>
      <c r="DK76" s="324"/>
      <c r="DL76" s="324"/>
      <c r="DM76" s="324"/>
      <c r="DN76" s="324"/>
    </row>
    <row r="77" spans="1:118" ht="19.5" customHeight="1">
      <c r="A77" s="324"/>
      <c r="B77" s="324"/>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324"/>
      <c r="BJ77" s="324"/>
      <c r="BK77" s="324"/>
      <c r="BL77" s="324"/>
      <c r="BM77" s="324"/>
      <c r="BN77" s="324"/>
      <c r="BO77" s="324"/>
      <c r="BP77" s="324"/>
      <c r="BQ77" s="324"/>
      <c r="BR77" s="324"/>
      <c r="BS77" s="324"/>
      <c r="BT77" s="324"/>
      <c r="BU77" s="324"/>
      <c r="BV77" s="324"/>
      <c r="BW77" s="324"/>
      <c r="BX77" s="324"/>
      <c r="BY77" s="324"/>
      <c r="BZ77" s="324"/>
      <c r="CA77" s="324"/>
      <c r="CB77" s="324"/>
      <c r="CC77" s="324"/>
      <c r="CD77" s="324"/>
      <c r="CE77" s="324"/>
      <c r="CF77" s="324"/>
      <c r="CG77" s="324"/>
      <c r="CH77" s="324"/>
      <c r="CI77" s="324"/>
      <c r="CJ77" s="324"/>
      <c r="CK77" s="324"/>
      <c r="CL77" s="324"/>
      <c r="CM77" s="324"/>
      <c r="CN77" s="324"/>
      <c r="CO77" s="324"/>
      <c r="CP77" s="324"/>
      <c r="CQ77" s="324"/>
      <c r="CR77" s="324"/>
      <c r="CS77" s="324"/>
      <c r="CT77" s="324"/>
      <c r="CU77" s="324"/>
      <c r="CV77" s="324"/>
      <c r="CW77" s="324"/>
      <c r="CX77" s="324"/>
      <c r="CY77" s="324"/>
      <c r="CZ77" s="324"/>
      <c r="DA77" s="324"/>
      <c r="DB77" s="324"/>
      <c r="DC77" s="324"/>
      <c r="DD77" s="324"/>
      <c r="DE77" s="324"/>
      <c r="DF77" s="324"/>
      <c r="DG77" s="324"/>
      <c r="DH77" s="324"/>
      <c r="DI77" s="324"/>
      <c r="DJ77" s="324"/>
      <c r="DK77" s="324"/>
      <c r="DL77" s="324"/>
      <c r="DM77" s="324"/>
      <c r="DN77" s="324"/>
    </row>
    <row r="78" spans="1:118" ht="19.5" customHeight="1">
      <c r="A78" s="324"/>
      <c r="B78" s="324"/>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4"/>
      <c r="AY78" s="324"/>
      <c r="AZ78" s="324"/>
      <c r="BA78" s="324"/>
      <c r="BB78" s="324"/>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row>
    <row r="79" spans="1:118" ht="19.5" customHeight="1">
      <c r="A79" s="324"/>
      <c r="B79" s="324"/>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4"/>
      <c r="AY79" s="324"/>
      <c r="AZ79" s="324"/>
      <c r="BA79" s="324"/>
      <c r="BB79" s="324"/>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row>
    <row r="80" spans="1:118" ht="19.5" customHeight="1">
      <c r="A80" s="324"/>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24"/>
      <c r="AS80" s="324"/>
      <c r="AT80" s="324"/>
      <c r="AU80" s="324"/>
      <c r="AV80" s="324"/>
      <c r="AW80" s="324"/>
      <c r="AX80" s="324"/>
      <c r="AY80" s="324"/>
      <c r="AZ80" s="324"/>
      <c r="BA80" s="324"/>
      <c r="BB80" s="324"/>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row>
    <row r="81" spans="1:118" ht="19.5" customHeight="1">
      <c r="A81" s="324"/>
      <c r="B81" s="324"/>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24"/>
      <c r="AY81" s="324"/>
      <c r="AZ81" s="324"/>
      <c r="BA81" s="324"/>
      <c r="BB81" s="324"/>
      <c r="BC81" s="324"/>
      <c r="BD81" s="324"/>
      <c r="BE81" s="324"/>
      <c r="BF81" s="324"/>
      <c r="BG81" s="324"/>
      <c r="BH81" s="324"/>
      <c r="BI81" s="324"/>
      <c r="BJ81" s="324"/>
      <c r="BK81" s="324"/>
      <c r="BL81" s="324"/>
      <c r="BM81" s="324"/>
      <c r="BN81" s="324"/>
      <c r="BO81" s="324"/>
      <c r="BP81" s="324"/>
      <c r="BQ81" s="324"/>
      <c r="BR81" s="324"/>
      <c r="BS81" s="324"/>
      <c r="BT81" s="324"/>
      <c r="BU81" s="324"/>
      <c r="BV81" s="324"/>
      <c r="BW81" s="324"/>
      <c r="BX81" s="324"/>
      <c r="BY81" s="324"/>
      <c r="BZ81" s="324"/>
      <c r="CA81" s="324"/>
      <c r="CB81" s="324"/>
      <c r="CC81" s="324"/>
      <c r="CD81" s="324"/>
      <c r="CE81" s="324"/>
      <c r="CF81" s="324"/>
      <c r="CG81" s="324"/>
      <c r="CH81" s="324"/>
      <c r="CI81" s="324"/>
      <c r="CJ81" s="324"/>
      <c r="CK81" s="324"/>
      <c r="CL81" s="324"/>
      <c r="CM81" s="324"/>
      <c r="CN81" s="324"/>
      <c r="CO81" s="324"/>
      <c r="CP81" s="324"/>
      <c r="CQ81" s="324"/>
      <c r="CR81" s="324"/>
      <c r="CS81" s="324"/>
      <c r="CT81" s="324"/>
      <c r="CU81" s="324"/>
      <c r="CV81" s="324"/>
      <c r="CW81" s="324"/>
      <c r="CX81" s="324"/>
      <c r="CY81" s="324"/>
      <c r="CZ81" s="324"/>
      <c r="DA81" s="324"/>
      <c r="DB81" s="324"/>
      <c r="DC81" s="324"/>
      <c r="DD81" s="324"/>
      <c r="DE81" s="324"/>
      <c r="DF81" s="324"/>
      <c r="DG81" s="324"/>
      <c r="DH81" s="324"/>
      <c r="DI81" s="324"/>
      <c r="DJ81" s="324"/>
      <c r="DK81" s="324"/>
      <c r="DL81" s="324"/>
      <c r="DM81" s="324"/>
      <c r="DN81" s="324"/>
    </row>
    <row r="82" spans="1:118" ht="19.5" customHeight="1">
      <c r="A82" s="324"/>
      <c r="B82" s="324"/>
      <c r="C82" s="324"/>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24"/>
      <c r="AN82" s="324"/>
      <c r="AO82" s="324"/>
      <c r="AP82" s="324"/>
      <c r="AQ82" s="324"/>
      <c r="AR82" s="324"/>
      <c r="AS82" s="324"/>
      <c r="AT82" s="324"/>
      <c r="AU82" s="324"/>
      <c r="AV82" s="324"/>
      <c r="AW82" s="324"/>
      <c r="AX82" s="324"/>
      <c r="AY82" s="324"/>
      <c r="AZ82" s="324"/>
      <c r="BA82" s="324"/>
      <c r="BB82" s="324"/>
      <c r="BC82" s="324"/>
      <c r="BD82" s="324"/>
      <c r="BE82" s="324"/>
      <c r="BF82" s="324"/>
      <c r="BG82" s="324"/>
      <c r="BH82" s="324"/>
      <c r="BI82" s="324"/>
      <c r="BJ82" s="324"/>
      <c r="BK82" s="324"/>
      <c r="BL82" s="324"/>
      <c r="BM82" s="324"/>
      <c r="BN82" s="324"/>
      <c r="BO82" s="324"/>
      <c r="BP82" s="324"/>
      <c r="BQ82" s="324"/>
      <c r="BR82" s="324"/>
      <c r="BS82" s="324"/>
      <c r="BT82" s="324"/>
      <c r="BU82" s="324"/>
      <c r="BV82" s="324"/>
      <c r="BW82" s="324"/>
      <c r="BX82" s="324"/>
      <c r="BY82" s="324"/>
      <c r="BZ82" s="324"/>
      <c r="CA82" s="324"/>
      <c r="CB82" s="324"/>
      <c r="CC82" s="324"/>
      <c r="CD82" s="324"/>
      <c r="CE82" s="324"/>
      <c r="CF82" s="324"/>
      <c r="CG82" s="324"/>
      <c r="CH82" s="324"/>
      <c r="CI82" s="324"/>
      <c r="CJ82" s="324"/>
      <c r="CK82" s="324"/>
      <c r="CL82" s="324"/>
      <c r="CM82" s="324"/>
      <c r="CN82" s="324"/>
      <c r="CO82" s="324"/>
      <c r="CP82" s="324"/>
      <c r="CQ82" s="324"/>
      <c r="CR82" s="324"/>
      <c r="CS82" s="324"/>
      <c r="CT82" s="324"/>
      <c r="CU82" s="324"/>
      <c r="CV82" s="324"/>
      <c r="CW82" s="324"/>
      <c r="CX82" s="324"/>
      <c r="CY82" s="324"/>
      <c r="CZ82" s="324"/>
      <c r="DA82" s="324"/>
      <c r="DB82" s="324"/>
      <c r="DC82" s="324"/>
      <c r="DD82" s="324"/>
      <c r="DE82" s="324"/>
      <c r="DF82" s="324"/>
      <c r="DG82" s="324"/>
      <c r="DH82" s="324"/>
      <c r="DI82" s="324"/>
      <c r="DJ82" s="324"/>
      <c r="DK82" s="324"/>
      <c r="DL82" s="324"/>
      <c r="DM82" s="324"/>
      <c r="DN82" s="324"/>
    </row>
    <row r="83" spans="1:118" ht="19.5" customHeight="1">
      <c r="A83" s="324"/>
      <c r="B83" s="324"/>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c r="AN83" s="324"/>
      <c r="AO83" s="324"/>
      <c r="AP83" s="324"/>
      <c r="AQ83" s="324"/>
      <c r="AR83" s="324"/>
      <c r="AS83" s="324"/>
      <c r="AT83" s="324"/>
      <c r="AU83" s="324"/>
      <c r="AV83" s="324"/>
      <c r="AW83" s="324"/>
      <c r="AX83" s="324"/>
      <c r="AY83" s="324"/>
      <c r="AZ83" s="324"/>
      <c r="BA83" s="324"/>
      <c r="BB83" s="324"/>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row>
    <row r="84" spans="1:118" ht="19.5" customHeight="1">
      <c r="A84" s="324"/>
      <c r="B84" s="324"/>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4"/>
      <c r="AL84" s="324"/>
      <c r="AM84" s="324"/>
      <c r="AN84" s="324"/>
      <c r="AO84" s="324"/>
      <c r="AP84" s="324"/>
      <c r="AQ84" s="324"/>
      <c r="AR84" s="324"/>
      <c r="AS84" s="324"/>
      <c r="AT84" s="324"/>
      <c r="AU84" s="324"/>
      <c r="AV84" s="324"/>
      <c r="AW84" s="324"/>
      <c r="AX84" s="324"/>
      <c r="AY84" s="324"/>
      <c r="AZ84" s="324"/>
      <c r="BA84" s="324"/>
      <c r="BB84" s="324"/>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row>
    <row r="85" spans="1:118" ht="19.5" customHeight="1">
      <c r="A85" s="324"/>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c r="BA85" s="324"/>
      <c r="BB85" s="324"/>
      <c r="BC85" s="324"/>
      <c r="BD85" s="324"/>
      <c r="BE85" s="324"/>
      <c r="BF85" s="324"/>
      <c r="BG85" s="324"/>
      <c r="BH85" s="324"/>
      <c r="BI85" s="324"/>
      <c r="BJ85" s="324"/>
      <c r="BK85" s="324"/>
      <c r="BL85" s="324"/>
      <c r="BM85" s="324"/>
      <c r="BN85" s="324"/>
      <c r="BO85" s="324"/>
      <c r="BP85" s="324"/>
      <c r="BQ85" s="324"/>
      <c r="BR85" s="324"/>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c r="CZ85" s="324"/>
      <c r="DA85" s="324"/>
      <c r="DB85" s="324"/>
      <c r="DC85" s="324"/>
      <c r="DD85" s="324"/>
      <c r="DE85" s="324"/>
      <c r="DF85" s="324"/>
      <c r="DG85" s="324"/>
      <c r="DH85" s="324"/>
      <c r="DI85" s="324"/>
      <c r="DJ85" s="324"/>
      <c r="DK85" s="324"/>
      <c r="DL85" s="324"/>
      <c r="DM85" s="324"/>
      <c r="DN85" s="324"/>
    </row>
    <row r="86" spans="1:118" ht="19.5" customHeight="1">
      <c r="A86" s="324"/>
      <c r="B86" s="324"/>
      <c r="C86" s="324"/>
      <c r="D86" s="324"/>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24"/>
      <c r="BI86" s="324"/>
      <c r="BJ86" s="324"/>
      <c r="BK86" s="324"/>
      <c r="BL86" s="324"/>
      <c r="BM86" s="324"/>
      <c r="BN86" s="324"/>
      <c r="BO86" s="324"/>
      <c r="BP86" s="324"/>
      <c r="BQ86" s="324"/>
      <c r="BR86" s="324"/>
      <c r="BS86" s="324"/>
      <c r="BT86" s="324"/>
      <c r="BU86" s="324"/>
      <c r="BV86" s="324"/>
      <c r="BW86" s="324"/>
      <c r="BX86" s="324"/>
      <c r="BY86" s="324"/>
      <c r="BZ86" s="324"/>
      <c r="CA86" s="324"/>
      <c r="CB86" s="324"/>
      <c r="CC86" s="324"/>
      <c r="CD86" s="324"/>
      <c r="CE86" s="324"/>
      <c r="CF86" s="324"/>
      <c r="CG86" s="324"/>
      <c r="CH86" s="324"/>
      <c r="CI86" s="324"/>
      <c r="CJ86" s="324"/>
      <c r="CK86" s="324"/>
      <c r="CL86" s="324"/>
      <c r="CM86" s="324"/>
      <c r="CN86" s="324"/>
      <c r="CO86" s="324"/>
      <c r="CP86" s="324"/>
      <c r="CQ86" s="324"/>
      <c r="CR86" s="324"/>
      <c r="CS86" s="324"/>
      <c r="CT86" s="324"/>
      <c r="CU86" s="324"/>
      <c r="CV86" s="324"/>
      <c r="CW86" s="324"/>
      <c r="CX86" s="324"/>
      <c r="CY86" s="324"/>
      <c r="CZ86" s="324"/>
      <c r="DA86" s="324"/>
      <c r="DB86" s="324"/>
      <c r="DC86" s="324"/>
      <c r="DD86" s="324"/>
      <c r="DE86" s="324"/>
      <c r="DF86" s="324"/>
      <c r="DG86" s="324"/>
      <c r="DH86" s="324"/>
      <c r="DI86" s="324"/>
      <c r="DJ86" s="324"/>
      <c r="DK86" s="324"/>
      <c r="DL86" s="324"/>
      <c r="DM86" s="324"/>
      <c r="DN86" s="324"/>
    </row>
    <row r="87" spans="1:118" ht="19.5" customHeight="1">
      <c r="A87" s="324"/>
      <c r="B87" s="324"/>
      <c r="C87" s="324"/>
      <c r="D87" s="324"/>
      <c r="E87" s="324"/>
      <c r="F87" s="324"/>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row>
    <row r="88" spans="1:118" ht="19.5" customHeight="1">
      <c r="A88" s="324"/>
      <c r="B88" s="324"/>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row>
    <row r="89" spans="1:118" ht="19.5" customHeight="1">
      <c r="A89" s="324"/>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K89" s="324"/>
      <c r="BL89" s="324"/>
      <c r="BM89" s="324"/>
      <c r="BN89" s="324"/>
      <c r="BO89" s="324"/>
      <c r="BP89" s="324"/>
      <c r="BQ89" s="324"/>
      <c r="BR89" s="324"/>
      <c r="BS89" s="324"/>
      <c r="BT89" s="324"/>
      <c r="BU89" s="324"/>
      <c r="BV89" s="324"/>
      <c r="BW89" s="324"/>
      <c r="BX89" s="324"/>
      <c r="BY89" s="324"/>
      <c r="BZ89" s="324"/>
      <c r="CA89" s="324"/>
      <c r="CB89" s="324"/>
      <c r="CC89" s="324"/>
      <c r="CD89" s="324"/>
      <c r="CE89" s="324"/>
      <c r="CF89" s="324"/>
      <c r="CG89" s="324"/>
      <c r="CH89" s="324"/>
      <c r="CI89" s="324"/>
      <c r="CJ89" s="324"/>
      <c r="CK89" s="324"/>
      <c r="CL89" s="324"/>
      <c r="CM89" s="324"/>
      <c r="CN89" s="324"/>
      <c r="CO89" s="324"/>
      <c r="CP89" s="324"/>
      <c r="CQ89" s="324"/>
      <c r="CR89" s="324"/>
      <c r="CS89" s="324"/>
      <c r="CT89" s="324"/>
      <c r="CU89" s="324"/>
      <c r="CV89" s="324"/>
      <c r="CW89" s="324"/>
      <c r="CX89" s="324"/>
      <c r="CY89" s="324"/>
      <c r="CZ89" s="324"/>
      <c r="DA89" s="324"/>
      <c r="DB89" s="324"/>
      <c r="DC89" s="324"/>
      <c r="DD89" s="324"/>
      <c r="DE89" s="324"/>
      <c r="DF89" s="324"/>
      <c r="DG89" s="324"/>
      <c r="DH89" s="324"/>
      <c r="DI89" s="324"/>
      <c r="DJ89" s="324"/>
      <c r="DK89" s="324"/>
      <c r="DL89" s="324"/>
      <c r="DM89" s="324"/>
      <c r="DN89" s="324"/>
    </row>
    <row r="90" spans="1:118" ht="19.5" customHeight="1">
      <c r="A90" s="324"/>
      <c r="B90" s="324"/>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BC90" s="324"/>
      <c r="BD90" s="324"/>
      <c r="BE90" s="324"/>
      <c r="BF90" s="324"/>
      <c r="BG90" s="324"/>
      <c r="BH90" s="324"/>
      <c r="BI90" s="324"/>
      <c r="BJ90" s="324"/>
      <c r="BK90" s="324"/>
      <c r="BL90" s="324"/>
      <c r="BM90" s="324"/>
      <c r="BN90" s="324"/>
      <c r="BO90" s="324"/>
      <c r="BP90" s="324"/>
      <c r="BQ90" s="324"/>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c r="CZ90" s="324"/>
      <c r="DA90" s="324"/>
      <c r="DB90" s="324"/>
      <c r="DC90" s="324"/>
      <c r="DD90" s="324"/>
      <c r="DE90" s="324"/>
      <c r="DF90" s="324"/>
      <c r="DG90" s="324"/>
      <c r="DH90" s="324"/>
      <c r="DI90" s="324"/>
      <c r="DJ90" s="324"/>
      <c r="DK90" s="324"/>
      <c r="DL90" s="324"/>
      <c r="DM90" s="324"/>
      <c r="DN90" s="324"/>
    </row>
    <row r="91" spans="1:118" ht="19.5" customHeight="1">
      <c r="A91" s="324"/>
      <c r="B91" s="324"/>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c r="AN91" s="324"/>
      <c r="AO91" s="324"/>
      <c r="AP91" s="324"/>
      <c r="AQ91" s="324"/>
      <c r="AR91" s="324"/>
      <c r="AS91" s="324"/>
      <c r="AT91" s="324"/>
      <c r="AU91" s="324"/>
      <c r="AV91" s="324"/>
      <c r="AW91" s="324"/>
      <c r="AX91" s="324"/>
      <c r="AY91" s="324"/>
      <c r="AZ91" s="324"/>
      <c r="BA91" s="324"/>
      <c r="BB91" s="324"/>
      <c r="BC91" s="324"/>
      <c r="BD91" s="324"/>
      <c r="BE91" s="324"/>
      <c r="BF91" s="324"/>
      <c r="BG91" s="324"/>
      <c r="BH91" s="324"/>
      <c r="BI91" s="324"/>
      <c r="BJ91" s="324"/>
      <c r="BK91" s="324"/>
      <c r="BL91" s="324"/>
      <c r="BM91" s="324"/>
      <c r="BN91" s="324"/>
      <c r="BO91" s="324"/>
      <c r="BP91" s="324"/>
      <c r="BQ91" s="324"/>
      <c r="BR91" s="324"/>
      <c r="BS91" s="324"/>
      <c r="BT91" s="324"/>
      <c r="BU91" s="324"/>
      <c r="BV91" s="324"/>
      <c r="BW91" s="324"/>
      <c r="BX91" s="324"/>
      <c r="BY91" s="324"/>
      <c r="BZ91" s="324"/>
      <c r="CA91" s="324"/>
      <c r="CB91" s="324"/>
      <c r="CC91" s="324"/>
      <c r="CD91" s="324"/>
      <c r="CE91" s="324"/>
      <c r="CF91" s="324"/>
      <c r="CG91" s="324"/>
      <c r="CH91" s="324"/>
      <c r="CI91" s="324"/>
      <c r="CJ91" s="324"/>
      <c r="CK91" s="324"/>
      <c r="CL91" s="324"/>
      <c r="CM91" s="324"/>
      <c r="CN91" s="324"/>
      <c r="CO91" s="324"/>
      <c r="CP91" s="324"/>
      <c r="CQ91" s="324"/>
      <c r="CR91" s="324"/>
      <c r="CS91" s="324"/>
      <c r="CT91" s="324"/>
      <c r="CU91" s="324"/>
      <c r="CV91" s="324"/>
      <c r="CW91" s="324"/>
      <c r="CX91" s="324"/>
      <c r="CY91" s="324"/>
      <c r="CZ91" s="324"/>
      <c r="DA91" s="324"/>
      <c r="DB91" s="324"/>
      <c r="DC91" s="324"/>
      <c r="DD91" s="324"/>
      <c r="DE91" s="324"/>
      <c r="DF91" s="324"/>
      <c r="DG91" s="324"/>
      <c r="DH91" s="324"/>
      <c r="DI91" s="324"/>
      <c r="DJ91" s="324"/>
      <c r="DK91" s="324"/>
      <c r="DL91" s="324"/>
      <c r="DM91" s="324"/>
      <c r="DN91" s="324"/>
    </row>
    <row r="92" spans="1:118" ht="19.5" customHeight="1">
      <c r="A92" s="324"/>
      <c r="B92" s="324"/>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4"/>
      <c r="AM92" s="324"/>
      <c r="AN92" s="324"/>
      <c r="AO92" s="324"/>
      <c r="AP92" s="324"/>
      <c r="AQ92" s="324"/>
      <c r="AR92" s="324"/>
      <c r="AS92" s="324"/>
      <c r="AT92" s="324"/>
      <c r="AU92" s="324"/>
      <c r="AV92" s="324"/>
      <c r="AW92" s="324"/>
      <c r="AX92" s="324"/>
      <c r="AY92" s="324"/>
      <c r="AZ92" s="324"/>
      <c r="BA92" s="324"/>
      <c r="BB92" s="324"/>
      <c r="BC92" s="324"/>
      <c r="BD92" s="324"/>
      <c r="BE92" s="324"/>
      <c r="BF92" s="324"/>
      <c r="BG92" s="324"/>
      <c r="BH92" s="324"/>
      <c r="BI92" s="324"/>
      <c r="BJ92" s="324"/>
      <c r="BK92" s="324"/>
      <c r="BL92" s="324"/>
      <c r="BM92" s="324"/>
      <c r="BN92" s="324"/>
      <c r="BO92" s="324"/>
      <c r="BP92" s="324"/>
      <c r="BQ92" s="324"/>
      <c r="BR92" s="324"/>
      <c r="BS92" s="324"/>
      <c r="BT92" s="324"/>
      <c r="BU92" s="324"/>
      <c r="BV92" s="324"/>
      <c r="BW92" s="324"/>
      <c r="BX92" s="324"/>
      <c r="BY92" s="324"/>
      <c r="BZ92" s="324"/>
      <c r="CA92" s="324"/>
      <c r="CB92" s="324"/>
      <c r="CC92" s="324"/>
      <c r="CD92" s="324"/>
      <c r="CE92" s="324"/>
      <c r="CF92" s="324"/>
      <c r="CG92" s="324"/>
      <c r="CH92" s="324"/>
      <c r="CI92" s="324"/>
      <c r="CJ92" s="324"/>
      <c r="CK92" s="324"/>
      <c r="CL92" s="324"/>
      <c r="CM92" s="324"/>
      <c r="CN92" s="324"/>
      <c r="CO92" s="324"/>
      <c r="CP92" s="324"/>
      <c r="CQ92" s="324"/>
      <c r="CR92" s="324"/>
      <c r="CS92" s="324"/>
      <c r="CT92" s="324"/>
      <c r="CU92" s="324"/>
      <c r="CV92" s="324"/>
      <c r="CW92" s="324"/>
      <c r="CX92" s="324"/>
      <c r="CY92" s="324"/>
      <c r="CZ92" s="324"/>
      <c r="DA92" s="324"/>
      <c r="DB92" s="324"/>
      <c r="DC92" s="324"/>
      <c r="DD92" s="324"/>
      <c r="DE92" s="324"/>
      <c r="DF92" s="324"/>
      <c r="DG92" s="324"/>
      <c r="DH92" s="324"/>
      <c r="DI92" s="324"/>
      <c r="DJ92" s="324"/>
      <c r="DK92" s="324"/>
      <c r="DL92" s="324"/>
      <c r="DM92" s="324"/>
      <c r="DN92" s="324"/>
    </row>
    <row r="93" spans="1:118" ht="19.5" customHeight="1">
      <c r="A93" s="324"/>
      <c r="B93" s="324"/>
      <c r="C93" s="324"/>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4"/>
      <c r="AZ93" s="324"/>
      <c r="BA93" s="324"/>
      <c r="BB93" s="324"/>
      <c r="BC93" s="324"/>
      <c r="BD93" s="324"/>
      <c r="BE93" s="324"/>
      <c r="BF93" s="324"/>
      <c r="BG93" s="324"/>
      <c r="BH93" s="324"/>
      <c r="BI93" s="324"/>
      <c r="BJ93" s="324"/>
      <c r="BK93" s="324"/>
      <c r="BL93" s="324"/>
      <c r="BM93" s="324"/>
      <c r="BN93" s="324"/>
      <c r="BO93" s="324"/>
      <c r="BP93" s="324"/>
      <c r="BQ93" s="324"/>
      <c r="BR93" s="324"/>
      <c r="BS93" s="324"/>
      <c r="BT93" s="324"/>
      <c r="BU93" s="324"/>
      <c r="BV93" s="324"/>
      <c r="BW93" s="324"/>
      <c r="BX93" s="324"/>
      <c r="BY93" s="324"/>
      <c r="BZ93" s="324"/>
      <c r="CA93" s="324"/>
      <c r="CB93" s="324"/>
      <c r="CC93" s="324"/>
      <c r="CD93" s="324"/>
      <c r="CE93" s="324"/>
      <c r="CF93" s="324"/>
      <c r="CG93" s="324"/>
      <c r="CH93" s="324"/>
      <c r="CI93" s="324"/>
      <c r="CJ93" s="324"/>
      <c r="CK93" s="324"/>
      <c r="CL93" s="324"/>
      <c r="CM93" s="324"/>
      <c r="CN93" s="324"/>
      <c r="CO93" s="324"/>
      <c r="CP93" s="324"/>
      <c r="CQ93" s="324"/>
      <c r="CR93" s="324"/>
      <c r="CS93" s="324"/>
      <c r="CT93" s="324"/>
      <c r="CU93" s="324"/>
      <c r="CV93" s="324"/>
      <c r="CW93" s="324"/>
      <c r="CX93" s="324"/>
      <c r="CY93" s="324"/>
      <c r="CZ93" s="324"/>
      <c r="DA93" s="324"/>
      <c r="DB93" s="324"/>
      <c r="DC93" s="324"/>
      <c r="DD93" s="324"/>
      <c r="DE93" s="324"/>
      <c r="DF93" s="324"/>
      <c r="DG93" s="324"/>
      <c r="DH93" s="324"/>
      <c r="DI93" s="324"/>
      <c r="DJ93" s="324"/>
      <c r="DK93" s="324"/>
      <c r="DL93" s="324"/>
      <c r="DM93" s="324"/>
      <c r="DN93" s="324"/>
    </row>
    <row r="94" spans="1:118" ht="19.5" customHeight="1">
      <c r="A94" s="324"/>
      <c r="B94" s="324"/>
      <c r="C94" s="324"/>
      <c r="D94" s="324"/>
      <c r="E94" s="324"/>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4"/>
      <c r="AZ94" s="324"/>
      <c r="BA94" s="324"/>
      <c r="BB94" s="324"/>
      <c r="BC94" s="324"/>
      <c r="BD94" s="324"/>
      <c r="BE94" s="324"/>
      <c r="BF94" s="324"/>
      <c r="BG94" s="324"/>
      <c r="BH94" s="324"/>
      <c r="BI94" s="324"/>
      <c r="BJ94" s="324"/>
      <c r="BK94" s="324"/>
      <c r="BL94" s="324"/>
      <c r="BM94" s="324"/>
      <c r="BN94" s="324"/>
      <c r="BO94" s="324"/>
      <c r="BP94" s="324"/>
      <c r="BQ94" s="324"/>
      <c r="BR94" s="324"/>
      <c r="BS94" s="324"/>
      <c r="BT94" s="324"/>
      <c r="BU94" s="324"/>
      <c r="BV94" s="324"/>
      <c r="BW94" s="324"/>
      <c r="BX94" s="324"/>
      <c r="BY94" s="324"/>
      <c r="BZ94" s="324"/>
      <c r="CA94" s="324"/>
      <c r="CB94" s="324"/>
      <c r="CC94" s="324"/>
      <c r="CD94" s="324"/>
      <c r="CE94" s="324"/>
      <c r="CF94" s="324"/>
      <c r="CG94" s="324"/>
      <c r="CH94" s="324"/>
      <c r="CI94" s="324"/>
      <c r="CJ94" s="324"/>
      <c r="CK94" s="324"/>
      <c r="CL94" s="324"/>
      <c r="CM94" s="324"/>
      <c r="CN94" s="324"/>
      <c r="CO94" s="324"/>
      <c r="CP94" s="324"/>
      <c r="CQ94" s="324"/>
      <c r="CR94" s="324"/>
      <c r="CS94" s="324"/>
      <c r="CT94" s="324"/>
      <c r="CU94" s="324"/>
      <c r="CV94" s="324"/>
      <c r="CW94" s="324"/>
      <c r="CX94" s="324"/>
      <c r="CY94" s="324"/>
      <c r="CZ94" s="324"/>
      <c r="DA94" s="324"/>
      <c r="DB94" s="324"/>
      <c r="DC94" s="324"/>
      <c r="DD94" s="324"/>
      <c r="DE94" s="324"/>
      <c r="DF94" s="324"/>
      <c r="DG94" s="324"/>
      <c r="DH94" s="324"/>
      <c r="DI94" s="324"/>
      <c r="DJ94" s="324"/>
      <c r="DK94" s="324"/>
      <c r="DL94" s="324"/>
      <c r="DM94" s="324"/>
      <c r="DN94" s="324"/>
    </row>
    <row r="95" spans="1:118" ht="19.5" customHeight="1">
      <c r="A95" s="324"/>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24"/>
      <c r="BU95" s="324"/>
      <c r="BV95" s="324"/>
      <c r="BW95" s="324"/>
      <c r="BX95" s="324"/>
      <c r="BY95" s="324"/>
      <c r="BZ95" s="324"/>
      <c r="CA95" s="324"/>
      <c r="CB95" s="324"/>
      <c r="CC95" s="324"/>
      <c r="CD95" s="324"/>
      <c r="CE95" s="324"/>
      <c r="CF95" s="324"/>
      <c r="CG95" s="324"/>
      <c r="CH95" s="324"/>
      <c r="CI95" s="324"/>
      <c r="CJ95" s="324"/>
      <c r="CK95" s="324"/>
      <c r="CL95" s="324"/>
      <c r="CM95" s="324"/>
      <c r="CN95" s="324"/>
      <c r="CO95" s="324"/>
      <c r="CP95" s="324"/>
      <c r="CQ95" s="324"/>
      <c r="CR95" s="324"/>
      <c r="CS95" s="324"/>
      <c r="CT95" s="324"/>
      <c r="CU95" s="324"/>
      <c r="CV95" s="324"/>
      <c r="CW95" s="324"/>
      <c r="CX95" s="324"/>
      <c r="CY95" s="324"/>
      <c r="CZ95" s="324"/>
      <c r="DA95" s="324"/>
      <c r="DB95" s="324"/>
      <c r="DC95" s="324"/>
      <c r="DD95" s="324"/>
      <c r="DE95" s="324"/>
      <c r="DF95" s="324"/>
      <c r="DG95" s="324"/>
      <c r="DH95" s="324"/>
      <c r="DI95" s="324"/>
      <c r="DJ95" s="324"/>
      <c r="DK95" s="324"/>
      <c r="DL95" s="324"/>
      <c r="DM95" s="324"/>
      <c r="DN95" s="324"/>
    </row>
    <row r="96" spans="1:118" ht="19.5" customHeight="1">
      <c r="A96" s="324"/>
      <c r="B96" s="324"/>
      <c r="C96" s="324"/>
      <c r="D96" s="324"/>
      <c r="E96" s="324"/>
      <c r="F96" s="324"/>
      <c r="G96" s="324"/>
      <c r="H96" s="324"/>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324"/>
      <c r="AR96" s="324"/>
      <c r="AS96" s="324"/>
      <c r="AT96" s="324"/>
      <c r="AU96" s="324"/>
      <c r="AV96" s="324"/>
      <c r="AW96" s="324"/>
      <c r="AX96" s="324"/>
      <c r="AY96" s="324"/>
      <c r="AZ96" s="324"/>
      <c r="BA96" s="324"/>
      <c r="BB96" s="324"/>
      <c r="BC96" s="324"/>
      <c r="BD96" s="324"/>
      <c r="BE96" s="324"/>
      <c r="BF96" s="324"/>
      <c r="BG96" s="324"/>
      <c r="BH96" s="324"/>
      <c r="BI96" s="324"/>
      <c r="BJ96" s="324"/>
      <c r="BK96" s="324"/>
      <c r="BL96" s="324"/>
      <c r="BM96" s="324"/>
      <c r="BN96" s="324"/>
      <c r="BO96" s="324"/>
      <c r="BP96" s="324"/>
      <c r="BQ96" s="324"/>
      <c r="BR96" s="324"/>
      <c r="BS96" s="324"/>
      <c r="BT96" s="324"/>
      <c r="BU96" s="324"/>
      <c r="BV96" s="324"/>
      <c r="BW96" s="324"/>
      <c r="BX96" s="324"/>
      <c r="BY96" s="324"/>
      <c r="BZ96" s="324"/>
      <c r="CA96" s="324"/>
      <c r="CB96" s="324"/>
      <c r="CC96" s="324"/>
      <c r="CD96" s="324"/>
      <c r="CE96" s="324"/>
      <c r="CF96" s="324"/>
      <c r="CG96" s="324"/>
      <c r="CH96" s="324"/>
      <c r="CI96" s="324"/>
      <c r="CJ96" s="324"/>
      <c r="CK96" s="324"/>
      <c r="CL96" s="324"/>
      <c r="CM96" s="324"/>
      <c r="CN96" s="324"/>
      <c r="CO96" s="324"/>
      <c r="CP96" s="324"/>
      <c r="CQ96" s="324"/>
      <c r="CR96" s="324"/>
      <c r="CS96" s="324"/>
      <c r="CT96" s="324"/>
      <c r="CU96" s="324"/>
      <c r="CV96" s="324"/>
      <c r="CW96" s="324"/>
      <c r="CX96" s="324"/>
      <c r="CY96" s="324"/>
      <c r="CZ96" s="324"/>
      <c r="DA96" s="324"/>
      <c r="DB96" s="324"/>
      <c r="DC96" s="324"/>
      <c r="DD96" s="324"/>
      <c r="DE96" s="324"/>
      <c r="DF96" s="324"/>
      <c r="DG96" s="324"/>
      <c r="DH96" s="324"/>
      <c r="DI96" s="324"/>
      <c r="DJ96" s="324"/>
      <c r="DK96" s="324"/>
      <c r="DL96" s="324"/>
      <c r="DM96" s="324"/>
      <c r="DN96" s="324"/>
    </row>
    <row r="97" spans="1:118" ht="19.5" customHeight="1">
      <c r="A97" s="324"/>
      <c r="B97" s="324"/>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4"/>
      <c r="AR97" s="324"/>
      <c r="AS97" s="324"/>
      <c r="AT97" s="324"/>
      <c r="AU97" s="324"/>
      <c r="AV97" s="324"/>
      <c r="AW97" s="324"/>
      <c r="AX97" s="324"/>
      <c r="AY97" s="324"/>
      <c r="AZ97" s="324"/>
      <c r="BA97" s="324"/>
      <c r="BB97" s="324"/>
      <c r="BC97" s="324"/>
      <c r="BD97" s="324"/>
      <c r="BE97" s="324"/>
      <c r="BF97" s="324"/>
      <c r="BG97" s="324"/>
      <c r="BH97" s="324"/>
      <c r="BI97" s="324"/>
      <c r="BJ97" s="324"/>
      <c r="BK97" s="324"/>
      <c r="BL97" s="324"/>
      <c r="BM97" s="324"/>
      <c r="BN97" s="324"/>
      <c r="BO97" s="324"/>
      <c r="BP97" s="324"/>
      <c r="BQ97" s="324"/>
      <c r="BR97" s="324"/>
      <c r="BS97" s="324"/>
      <c r="BT97" s="324"/>
      <c r="BU97" s="324"/>
      <c r="BV97" s="324"/>
      <c r="BW97" s="324"/>
      <c r="BX97" s="324"/>
      <c r="BY97" s="324"/>
      <c r="BZ97" s="324"/>
      <c r="CA97" s="324"/>
      <c r="CB97" s="324"/>
      <c r="CC97" s="324"/>
      <c r="CD97" s="324"/>
      <c r="CE97" s="324"/>
      <c r="CF97" s="324"/>
      <c r="CG97" s="324"/>
      <c r="CH97" s="324"/>
      <c r="CI97" s="324"/>
      <c r="CJ97" s="324"/>
      <c r="CK97" s="324"/>
      <c r="CL97" s="324"/>
      <c r="CM97" s="324"/>
      <c r="CN97" s="324"/>
      <c r="CO97" s="324"/>
      <c r="CP97" s="324"/>
      <c r="CQ97" s="324"/>
      <c r="CR97" s="324"/>
      <c r="CS97" s="324"/>
      <c r="CT97" s="324"/>
      <c r="CU97" s="324"/>
      <c r="CV97" s="324"/>
      <c r="CW97" s="324"/>
      <c r="CX97" s="324"/>
      <c r="CY97" s="324"/>
      <c r="CZ97" s="324"/>
      <c r="DA97" s="324"/>
      <c r="DB97" s="324"/>
      <c r="DC97" s="324"/>
      <c r="DD97" s="324"/>
      <c r="DE97" s="324"/>
      <c r="DF97" s="324"/>
      <c r="DG97" s="324"/>
      <c r="DH97" s="324"/>
      <c r="DI97" s="324"/>
      <c r="DJ97" s="324"/>
      <c r="DK97" s="324"/>
      <c r="DL97" s="324"/>
      <c r="DM97" s="324"/>
      <c r="DN97" s="324"/>
    </row>
    <row r="98" spans="1:118" ht="19.5" customHeight="1">
      <c r="A98" s="324"/>
      <c r="B98" s="324"/>
      <c r="C98" s="324"/>
      <c r="D98" s="324"/>
      <c r="E98" s="324"/>
      <c r="F98" s="324"/>
      <c r="G98" s="324"/>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4"/>
      <c r="AY98" s="324"/>
      <c r="AZ98" s="324"/>
      <c r="BA98" s="324"/>
      <c r="BB98" s="324"/>
      <c r="BC98" s="324"/>
      <c r="BD98" s="324"/>
      <c r="BE98" s="324"/>
      <c r="BF98" s="324"/>
      <c r="BG98" s="324"/>
      <c r="BH98" s="324"/>
      <c r="BI98" s="324"/>
      <c r="BJ98" s="324"/>
      <c r="BK98" s="324"/>
      <c r="BL98" s="324"/>
      <c r="BM98" s="324"/>
      <c r="BN98" s="324"/>
      <c r="BO98" s="324"/>
      <c r="BP98" s="324"/>
      <c r="BQ98" s="324"/>
      <c r="BR98" s="324"/>
      <c r="BS98" s="324"/>
      <c r="BT98" s="324"/>
      <c r="BU98" s="324"/>
      <c r="BV98" s="324"/>
      <c r="BW98" s="324"/>
      <c r="BX98" s="324"/>
      <c r="BY98" s="324"/>
      <c r="BZ98" s="324"/>
      <c r="CA98" s="324"/>
      <c r="CB98" s="324"/>
      <c r="CC98" s="324"/>
      <c r="CD98" s="324"/>
      <c r="CE98" s="324"/>
      <c r="CF98" s="324"/>
      <c r="CG98" s="324"/>
      <c r="CH98" s="324"/>
      <c r="CI98" s="324"/>
      <c r="CJ98" s="324"/>
      <c r="CK98" s="324"/>
      <c r="CL98" s="324"/>
      <c r="CM98" s="324"/>
      <c r="CN98" s="324"/>
      <c r="CO98" s="324"/>
      <c r="CP98" s="324"/>
      <c r="CQ98" s="324"/>
      <c r="CR98" s="324"/>
      <c r="CS98" s="324"/>
      <c r="CT98" s="324"/>
      <c r="CU98" s="324"/>
      <c r="CV98" s="324"/>
      <c r="CW98" s="324"/>
      <c r="CX98" s="324"/>
      <c r="CY98" s="324"/>
      <c r="CZ98" s="324"/>
      <c r="DA98" s="324"/>
      <c r="DB98" s="324"/>
      <c r="DC98" s="324"/>
      <c r="DD98" s="324"/>
      <c r="DE98" s="324"/>
      <c r="DF98" s="324"/>
      <c r="DG98" s="324"/>
      <c r="DH98" s="324"/>
      <c r="DI98" s="324"/>
      <c r="DJ98" s="324"/>
      <c r="DK98" s="324"/>
      <c r="DL98" s="324"/>
      <c r="DM98" s="324"/>
      <c r="DN98" s="324"/>
    </row>
    <row r="99" spans="1:118" ht="19.5" customHeight="1">
      <c r="A99" s="324"/>
      <c r="B99" s="324"/>
      <c r="C99" s="324"/>
      <c r="D99" s="324"/>
      <c r="E99" s="324"/>
      <c r="F99" s="324"/>
      <c r="G99" s="324"/>
      <c r="H99" s="324"/>
      <c r="I99" s="324"/>
      <c r="J99" s="324"/>
      <c r="K99" s="324"/>
      <c r="L99" s="324"/>
      <c r="M99" s="324"/>
      <c r="N99" s="324"/>
      <c r="O99" s="324"/>
      <c r="P99" s="324"/>
      <c r="Q99" s="324"/>
      <c r="R99" s="324"/>
      <c r="S99" s="324"/>
      <c r="T99" s="324"/>
      <c r="U99" s="324"/>
      <c r="V99" s="324"/>
      <c r="W99" s="324"/>
      <c r="X99" s="324"/>
      <c r="Y99" s="324"/>
      <c r="Z99" s="324"/>
      <c r="AA99" s="324"/>
      <c r="AB99" s="324"/>
      <c r="AC99" s="324"/>
      <c r="AD99" s="324"/>
      <c r="AE99" s="324"/>
      <c r="AF99" s="324"/>
      <c r="AG99" s="324"/>
      <c r="AH99" s="324"/>
      <c r="AI99" s="324"/>
      <c r="AJ99" s="324"/>
      <c r="AK99" s="324"/>
      <c r="AL99" s="324"/>
      <c r="AM99" s="324"/>
      <c r="AN99" s="324"/>
      <c r="AO99" s="324"/>
      <c r="AP99" s="324"/>
      <c r="AQ99" s="324"/>
      <c r="AR99" s="324"/>
      <c r="AS99" s="324"/>
      <c r="AT99" s="324"/>
      <c r="AU99" s="324"/>
      <c r="AV99" s="324"/>
      <c r="AW99" s="324"/>
      <c r="AX99" s="324"/>
      <c r="AY99" s="324"/>
      <c r="AZ99" s="324"/>
      <c r="BA99" s="324"/>
      <c r="BB99" s="324"/>
      <c r="BC99" s="324"/>
      <c r="BD99" s="324"/>
      <c r="BE99" s="324"/>
      <c r="BF99" s="324"/>
      <c r="BG99" s="324"/>
      <c r="BH99" s="324"/>
      <c r="BI99" s="324"/>
      <c r="BJ99" s="324"/>
      <c r="BK99" s="324"/>
      <c r="BL99" s="324"/>
      <c r="BM99" s="324"/>
      <c r="BN99" s="324"/>
      <c r="BO99" s="324"/>
      <c r="BP99" s="324"/>
      <c r="BQ99" s="324"/>
      <c r="BR99" s="324"/>
      <c r="BS99" s="324"/>
      <c r="BT99" s="324"/>
      <c r="BU99" s="324"/>
      <c r="BV99" s="324"/>
      <c r="BW99" s="324"/>
      <c r="BX99" s="324"/>
      <c r="BY99" s="324"/>
      <c r="BZ99" s="324"/>
      <c r="CA99" s="324"/>
      <c r="CB99" s="324"/>
      <c r="CC99" s="324"/>
      <c r="CD99" s="324"/>
      <c r="CE99" s="324"/>
      <c r="CF99" s="324"/>
      <c r="CG99" s="324"/>
      <c r="CH99" s="324"/>
      <c r="CI99" s="324"/>
      <c r="CJ99" s="324"/>
      <c r="CK99" s="324"/>
      <c r="CL99" s="324"/>
      <c r="CM99" s="324"/>
      <c r="CN99" s="324"/>
      <c r="CO99" s="324"/>
      <c r="CP99" s="324"/>
      <c r="CQ99" s="324"/>
      <c r="CR99" s="324"/>
      <c r="CS99" s="324"/>
      <c r="CT99" s="324"/>
      <c r="CU99" s="324"/>
      <c r="CV99" s="324"/>
      <c r="CW99" s="324"/>
      <c r="CX99" s="324"/>
      <c r="CY99" s="324"/>
      <c r="CZ99" s="324"/>
      <c r="DA99" s="324"/>
      <c r="DB99" s="324"/>
      <c r="DC99" s="324"/>
      <c r="DD99" s="324"/>
      <c r="DE99" s="324"/>
      <c r="DF99" s="324"/>
      <c r="DG99" s="324"/>
      <c r="DH99" s="324"/>
      <c r="DI99" s="324"/>
      <c r="DJ99" s="324"/>
      <c r="DK99" s="324"/>
      <c r="DL99" s="324"/>
      <c r="DM99" s="324"/>
      <c r="DN99" s="324"/>
    </row>
    <row r="100" spans="1:118" ht="19.5" customHeight="1">
      <c r="A100" s="324"/>
      <c r="B100" s="324"/>
      <c r="C100" s="324"/>
      <c r="D100" s="324"/>
      <c r="E100" s="324"/>
      <c r="F100" s="324"/>
      <c r="G100" s="324"/>
      <c r="H100" s="324"/>
      <c r="I100" s="324"/>
      <c r="J100" s="324"/>
      <c r="K100" s="324"/>
      <c r="L100" s="324"/>
      <c r="M100" s="324"/>
      <c r="N100" s="324"/>
      <c r="O100" s="324"/>
      <c r="P100" s="324"/>
      <c r="Q100" s="324"/>
      <c r="R100" s="324"/>
      <c r="S100" s="324"/>
      <c r="T100" s="324"/>
      <c r="U100" s="324"/>
      <c r="V100" s="324"/>
      <c r="W100" s="324"/>
      <c r="X100" s="324"/>
      <c r="Y100" s="324"/>
      <c r="Z100" s="324"/>
      <c r="AA100" s="324"/>
      <c r="AB100" s="324"/>
      <c r="AC100" s="324"/>
      <c r="AD100" s="324"/>
      <c r="AE100" s="324"/>
      <c r="AF100" s="324"/>
      <c r="AG100" s="324"/>
      <c r="AH100" s="324"/>
      <c r="AI100" s="324"/>
      <c r="AJ100" s="324"/>
      <c r="AK100" s="324"/>
      <c r="AL100" s="324"/>
      <c r="AM100" s="324"/>
      <c r="AN100" s="324"/>
      <c r="AO100" s="324"/>
      <c r="AP100" s="324"/>
      <c r="AQ100" s="324"/>
      <c r="AR100" s="324"/>
      <c r="AS100" s="324"/>
      <c r="AT100" s="324"/>
      <c r="AU100" s="324"/>
      <c r="AV100" s="324"/>
      <c r="AW100" s="324"/>
      <c r="AX100" s="324"/>
      <c r="AY100" s="324"/>
      <c r="AZ100" s="324"/>
      <c r="BA100" s="324"/>
      <c r="BB100" s="324"/>
      <c r="BC100" s="324"/>
      <c r="BD100" s="324"/>
      <c r="BE100" s="324"/>
      <c r="BF100" s="324"/>
      <c r="BG100" s="324"/>
      <c r="BH100" s="324"/>
      <c r="BI100" s="324"/>
      <c r="BJ100" s="324"/>
      <c r="BK100" s="324"/>
      <c r="BL100" s="324"/>
      <c r="BM100" s="324"/>
      <c r="BN100" s="324"/>
      <c r="BO100" s="324"/>
      <c r="BP100" s="324"/>
      <c r="BQ100" s="324"/>
      <c r="BR100" s="324"/>
      <c r="BS100" s="324"/>
      <c r="BT100" s="324"/>
      <c r="BU100" s="324"/>
      <c r="BV100" s="324"/>
      <c r="BW100" s="324"/>
      <c r="BX100" s="324"/>
      <c r="BY100" s="324"/>
      <c r="BZ100" s="324"/>
      <c r="CA100" s="324"/>
      <c r="CB100" s="324"/>
      <c r="CC100" s="324"/>
      <c r="CD100" s="324"/>
      <c r="CE100" s="324"/>
      <c r="CF100" s="324"/>
      <c r="CG100" s="324"/>
      <c r="CH100" s="324"/>
      <c r="CI100" s="324"/>
      <c r="CJ100" s="324"/>
      <c r="CK100" s="324"/>
      <c r="CL100" s="324"/>
      <c r="CM100" s="324"/>
      <c r="CN100" s="324"/>
      <c r="CO100" s="324"/>
      <c r="CP100" s="324"/>
      <c r="CQ100" s="324"/>
      <c r="CR100" s="324"/>
      <c r="CS100" s="324"/>
      <c r="CT100" s="324"/>
      <c r="CU100" s="324"/>
      <c r="CV100" s="324"/>
      <c r="CW100" s="324"/>
      <c r="CX100" s="324"/>
      <c r="CY100" s="324"/>
      <c r="CZ100" s="324"/>
      <c r="DA100" s="324"/>
      <c r="DB100" s="324"/>
      <c r="DC100" s="324"/>
      <c r="DD100" s="324"/>
      <c r="DE100" s="324"/>
      <c r="DF100" s="324"/>
      <c r="DG100" s="324"/>
      <c r="DH100" s="324"/>
      <c r="DI100" s="324"/>
      <c r="DJ100" s="324"/>
      <c r="DK100" s="324"/>
      <c r="DL100" s="324"/>
      <c r="DM100" s="324"/>
      <c r="DN100" s="324"/>
    </row>
    <row r="101" spans="1:118" ht="19.5" customHeight="1">
      <c r="A101" s="324"/>
      <c r="B101" s="324"/>
      <c r="C101" s="324"/>
      <c r="D101" s="324"/>
      <c r="E101" s="324"/>
      <c r="F101" s="324"/>
      <c r="G101" s="324"/>
      <c r="H101" s="324"/>
      <c r="I101" s="324"/>
      <c r="J101" s="324"/>
      <c r="K101" s="324"/>
      <c r="L101" s="324"/>
      <c r="M101" s="324"/>
      <c r="N101" s="324"/>
      <c r="O101" s="324"/>
      <c r="P101" s="324"/>
      <c r="Q101" s="324"/>
      <c r="R101" s="324"/>
      <c r="S101" s="324"/>
      <c r="T101" s="324"/>
      <c r="U101" s="324"/>
      <c r="V101" s="324"/>
      <c r="W101" s="324"/>
      <c r="X101" s="324"/>
      <c r="Y101" s="324"/>
      <c r="Z101" s="324"/>
      <c r="AA101" s="324"/>
      <c r="AB101" s="324"/>
      <c r="AC101" s="324"/>
      <c r="AD101" s="324"/>
      <c r="AE101" s="324"/>
      <c r="AF101" s="324"/>
      <c r="AG101" s="324"/>
      <c r="AH101" s="324"/>
      <c r="AI101" s="324"/>
      <c r="AJ101" s="324"/>
      <c r="AK101" s="324"/>
      <c r="AL101" s="324"/>
      <c r="AM101" s="324"/>
      <c r="AN101" s="324"/>
      <c r="AO101" s="324"/>
      <c r="AP101" s="324"/>
      <c r="AQ101" s="324"/>
      <c r="AR101" s="324"/>
      <c r="AS101" s="324"/>
      <c r="AT101" s="324"/>
      <c r="AU101" s="324"/>
      <c r="AV101" s="324"/>
      <c r="AW101" s="324"/>
      <c r="AX101" s="324"/>
      <c r="AY101" s="324"/>
      <c r="AZ101" s="324"/>
      <c r="BA101" s="324"/>
      <c r="BB101" s="324"/>
      <c r="BC101" s="324"/>
      <c r="BD101" s="324"/>
      <c r="BE101" s="324"/>
      <c r="BF101" s="324"/>
      <c r="BG101" s="324"/>
      <c r="BH101" s="324"/>
      <c r="BI101" s="324"/>
      <c r="BJ101" s="324"/>
      <c r="BK101" s="324"/>
      <c r="BL101" s="324"/>
      <c r="BM101" s="324"/>
      <c r="BN101" s="324"/>
      <c r="BO101" s="324"/>
      <c r="BP101" s="324"/>
      <c r="BQ101" s="324"/>
      <c r="BR101" s="324"/>
      <c r="BS101" s="324"/>
      <c r="BT101" s="324"/>
      <c r="BU101" s="324"/>
      <c r="BV101" s="324"/>
      <c r="BW101" s="324"/>
      <c r="BX101" s="324"/>
      <c r="BY101" s="324"/>
      <c r="BZ101" s="324"/>
      <c r="CA101" s="324"/>
      <c r="CB101" s="324"/>
      <c r="CC101" s="324"/>
      <c r="CD101" s="324"/>
      <c r="CE101" s="324"/>
      <c r="CF101" s="324"/>
      <c r="CG101" s="324"/>
      <c r="CH101" s="324"/>
      <c r="CI101" s="324"/>
      <c r="CJ101" s="324"/>
      <c r="CK101" s="324"/>
      <c r="CL101" s="324"/>
      <c r="CM101" s="324"/>
      <c r="CN101" s="324"/>
      <c r="CO101" s="324"/>
      <c r="CP101" s="324"/>
      <c r="CQ101" s="324"/>
      <c r="CR101" s="324"/>
      <c r="CS101" s="324"/>
      <c r="CT101" s="324"/>
      <c r="CU101" s="324"/>
      <c r="CV101" s="324"/>
      <c r="CW101" s="324"/>
      <c r="CX101" s="324"/>
      <c r="CY101" s="324"/>
      <c r="CZ101" s="324"/>
      <c r="DA101" s="324"/>
      <c r="DB101" s="324"/>
      <c r="DC101" s="324"/>
      <c r="DD101" s="324"/>
      <c r="DE101" s="324"/>
      <c r="DF101" s="324"/>
      <c r="DG101" s="324"/>
      <c r="DH101" s="324"/>
      <c r="DI101" s="324"/>
      <c r="DJ101" s="324"/>
      <c r="DK101" s="324"/>
      <c r="DL101" s="324"/>
      <c r="DM101" s="324"/>
      <c r="DN101" s="324"/>
    </row>
    <row r="102" spans="1:118" ht="19.5" customHeight="1">
      <c r="A102" s="324"/>
      <c r="B102" s="324"/>
      <c r="C102" s="324"/>
      <c r="D102" s="324"/>
      <c r="E102" s="324"/>
      <c r="F102" s="324"/>
      <c r="G102" s="324"/>
      <c r="H102" s="324"/>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24"/>
      <c r="BF102" s="324"/>
      <c r="BG102" s="324"/>
      <c r="BH102" s="324"/>
      <c r="BI102" s="324"/>
      <c r="BJ102" s="324"/>
      <c r="BK102" s="324"/>
      <c r="BL102" s="324"/>
      <c r="BM102" s="324"/>
      <c r="BN102" s="324"/>
      <c r="BO102" s="324"/>
      <c r="BP102" s="324"/>
      <c r="BQ102" s="324"/>
      <c r="BR102" s="324"/>
      <c r="BS102" s="324"/>
      <c r="BT102" s="324"/>
      <c r="BU102" s="324"/>
      <c r="BV102" s="324"/>
      <c r="BW102" s="324"/>
      <c r="BX102" s="324"/>
      <c r="BY102" s="324"/>
      <c r="BZ102" s="324"/>
      <c r="CA102" s="324"/>
      <c r="CB102" s="324"/>
      <c r="CC102" s="324"/>
      <c r="CD102" s="324"/>
      <c r="CE102" s="324"/>
      <c r="CF102" s="324"/>
      <c r="CG102" s="324"/>
      <c r="CH102" s="324"/>
      <c r="CI102" s="324"/>
      <c r="CJ102" s="324"/>
      <c r="CK102" s="324"/>
      <c r="CL102" s="324"/>
      <c r="CM102" s="324"/>
      <c r="CN102" s="324"/>
      <c r="CO102" s="324"/>
      <c r="CP102" s="324"/>
      <c r="CQ102" s="324"/>
      <c r="CR102" s="324"/>
      <c r="CS102" s="324"/>
      <c r="CT102" s="324"/>
      <c r="CU102" s="324"/>
      <c r="CV102" s="324"/>
      <c r="CW102" s="324"/>
      <c r="CX102" s="324"/>
      <c r="CY102" s="324"/>
      <c r="CZ102" s="324"/>
      <c r="DA102" s="324"/>
      <c r="DB102" s="324"/>
      <c r="DC102" s="324"/>
      <c r="DD102" s="324"/>
      <c r="DE102" s="324"/>
      <c r="DF102" s="324"/>
      <c r="DG102" s="324"/>
      <c r="DH102" s="324"/>
      <c r="DI102" s="324"/>
      <c r="DJ102" s="324"/>
      <c r="DK102" s="324"/>
      <c r="DL102" s="324"/>
      <c r="DM102" s="324"/>
      <c r="DN102" s="324"/>
    </row>
    <row r="103" spans="1:118" ht="19.5" customHeight="1">
      <c r="A103" s="324"/>
      <c r="B103" s="324"/>
      <c r="C103" s="324"/>
      <c r="D103" s="324"/>
      <c r="E103" s="324"/>
      <c r="F103" s="324"/>
      <c r="G103" s="324"/>
      <c r="H103" s="324"/>
      <c r="I103" s="324"/>
      <c r="J103" s="324"/>
      <c r="K103" s="324"/>
      <c r="L103" s="324"/>
      <c r="M103" s="324"/>
      <c r="N103" s="324"/>
      <c r="O103" s="324"/>
      <c r="P103" s="324"/>
      <c r="Q103" s="324"/>
      <c r="R103" s="324"/>
      <c r="S103" s="324"/>
      <c r="T103" s="324"/>
      <c r="U103" s="324"/>
      <c r="V103" s="324"/>
      <c r="W103" s="324"/>
      <c r="X103" s="324"/>
      <c r="Y103" s="324"/>
      <c r="Z103" s="324"/>
      <c r="AA103" s="324"/>
      <c r="AB103" s="324"/>
      <c r="AC103" s="324"/>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4"/>
      <c r="AY103" s="324"/>
      <c r="AZ103" s="324"/>
      <c r="BA103" s="324"/>
      <c r="BB103" s="324"/>
      <c r="BC103" s="324"/>
      <c r="BD103" s="324"/>
      <c r="BE103" s="324"/>
      <c r="BF103" s="324"/>
      <c r="BG103" s="324"/>
      <c r="BH103" s="324"/>
      <c r="BI103" s="324"/>
      <c r="BJ103" s="324"/>
      <c r="BK103" s="324"/>
      <c r="BL103" s="324"/>
      <c r="BM103" s="324"/>
      <c r="BN103" s="324"/>
      <c r="BO103" s="324"/>
      <c r="BP103" s="324"/>
      <c r="BQ103" s="324"/>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4"/>
      <c r="CP103" s="324"/>
      <c r="CQ103" s="324"/>
      <c r="CR103" s="324"/>
      <c r="CS103" s="324"/>
      <c r="CT103" s="324"/>
      <c r="CU103" s="324"/>
      <c r="CV103" s="324"/>
      <c r="CW103" s="324"/>
      <c r="CX103" s="324"/>
      <c r="CY103" s="324"/>
      <c r="CZ103" s="324"/>
      <c r="DA103" s="324"/>
      <c r="DB103" s="324"/>
      <c r="DC103" s="324"/>
      <c r="DD103" s="324"/>
      <c r="DE103" s="324"/>
      <c r="DF103" s="324"/>
      <c r="DG103" s="324"/>
      <c r="DH103" s="324"/>
      <c r="DI103" s="324"/>
      <c r="DJ103" s="324"/>
      <c r="DK103" s="324"/>
      <c r="DL103" s="324"/>
      <c r="DM103" s="324"/>
      <c r="DN103" s="324"/>
    </row>
    <row r="104" spans="1:118" ht="19.5" customHeight="1">
      <c r="A104" s="324"/>
      <c r="B104" s="324"/>
      <c r="C104" s="324"/>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M104" s="324"/>
      <c r="BN104" s="324"/>
      <c r="BO104" s="324"/>
      <c r="BP104" s="324"/>
      <c r="BQ104" s="324"/>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c r="CZ104" s="324"/>
      <c r="DA104" s="324"/>
      <c r="DB104" s="324"/>
      <c r="DC104" s="324"/>
      <c r="DD104" s="324"/>
      <c r="DE104" s="324"/>
      <c r="DF104" s="324"/>
      <c r="DG104" s="324"/>
      <c r="DH104" s="324"/>
      <c r="DI104" s="324"/>
      <c r="DJ104" s="324"/>
      <c r="DK104" s="324"/>
      <c r="DL104" s="324"/>
      <c r="DM104" s="324"/>
      <c r="DN104" s="324"/>
    </row>
    <row r="105" spans="1:118" ht="19.5" customHeight="1">
      <c r="A105" s="324"/>
      <c r="B105" s="324"/>
      <c r="C105" s="324"/>
      <c r="D105" s="324"/>
      <c r="E105" s="324"/>
      <c r="F105" s="324"/>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c r="BA105" s="324"/>
      <c r="BB105" s="324"/>
      <c r="BC105" s="324"/>
      <c r="BD105" s="324"/>
      <c r="BE105" s="324"/>
      <c r="BF105" s="324"/>
      <c r="BG105" s="324"/>
      <c r="BH105" s="324"/>
      <c r="BI105" s="324"/>
      <c r="BJ105" s="324"/>
      <c r="BK105" s="324"/>
      <c r="BL105" s="324"/>
      <c r="BM105" s="324"/>
      <c r="BN105" s="324"/>
      <c r="BO105" s="324"/>
      <c r="BP105" s="324"/>
      <c r="BQ105" s="324"/>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c r="CZ105" s="324"/>
      <c r="DA105" s="324"/>
      <c r="DB105" s="324"/>
      <c r="DC105" s="324"/>
      <c r="DD105" s="324"/>
      <c r="DE105" s="324"/>
      <c r="DF105" s="324"/>
      <c r="DG105" s="324"/>
      <c r="DH105" s="324"/>
      <c r="DI105" s="324"/>
      <c r="DJ105" s="324"/>
      <c r="DK105" s="324"/>
      <c r="DL105" s="324"/>
      <c r="DM105" s="324"/>
      <c r="DN105" s="324"/>
    </row>
    <row r="106" spans="1:118" ht="19.5" customHeight="1">
      <c r="A106" s="324"/>
      <c r="B106" s="324"/>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c r="AZ106" s="324"/>
      <c r="BA106" s="324"/>
      <c r="BB106" s="324"/>
      <c r="BC106" s="324"/>
      <c r="BD106" s="324"/>
      <c r="BE106" s="324"/>
      <c r="BF106" s="324"/>
      <c r="BG106" s="324"/>
      <c r="BH106" s="324"/>
      <c r="BI106" s="324"/>
      <c r="BJ106" s="324"/>
      <c r="BK106" s="324"/>
      <c r="BL106" s="324"/>
      <c r="BM106" s="324"/>
      <c r="BN106" s="324"/>
      <c r="BO106" s="324"/>
      <c r="BP106" s="324"/>
      <c r="BQ106" s="324"/>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c r="CZ106" s="324"/>
      <c r="DA106" s="324"/>
      <c r="DB106" s="324"/>
      <c r="DC106" s="324"/>
      <c r="DD106" s="324"/>
      <c r="DE106" s="324"/>
      <c r="DF106" s="324"/>
      <c r="DG106" s="324"/>
      <c r="DH106" s="324"/>
      <c r="DI106" s="324"/>
      <c r="DJ106" s="324"/>
      <c r="DK106" s="324"/>
      <c r="DL106" s="324"/>
      <c r="DM106" s="324"/>
      <c r="DN106" s="324"/>
    </row>
    <row r="107" spans="1:118" ht="19.5" customHeight="1">
      <c r="A107" s="324"/>
      <c r="B107" s="324"/>
      <c r="C107" s="324"/>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c r="AZ107" s="324"/>
      <c r="BA107" s="324"/>
      <c r="BB107" s="324"/>
      <c r="BC107" s="324"/>
      <c r="BD107" s="324"/>
      <c r="BE107" s="324"/>
      <c r="BF107" s="324"/>
      <c r="BG107" s="324"/>
      <c r="BH107" s="324"/>
      <c r="BI107" s="324"/>
      <c r="BJ107" s="324"/>
      <c r="BK107" s="324"/>
      <c r="BL107" s="324"/>
      <c r="BM107" s="324"/>
      <c r="BN107" s="324"/>
      <c r="BO107" s="324"/>
      <c r="BP107" s="324"/>
      <c r="BQ107" s="324"/>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c r="CZ107" s="324"/>
      <c r="DA107" s="324"/>
      <c r="DB107" s="324"/>
      <c r="DC107" s="324"/>
      <c r="DD107" s="324"/>
      <c r="DE107" s="324"/>
      <c r="DF107" s="324"/>
      <c r="DG107" s="324"/>
      <c r="DH107" s="324"/>
      <c r="DI107" s="324"/>
      <c r="DJ107" s="324"/>
      <c r="DK107" s="324"/>
      <c r="DL107" s="324"/>
      <c r="DM107" s="324"/>
      <c r="DN107" s="324"/>
    </row>
    <row r="108" spans="1:118" ht="19.5" customHeight="1">
      <c r="A108" s="324"/>
      <c r="B108" s="324"/>
      <c r="C108" s="324"/>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c r="CZ108" s="324"/>
      <c r="DA108" s="324"/>
      <c r="DB108" s="324"/>
      <c r="DC108" s="324"/>
      <c r="DD108" s="324"/>
      <c r="DE108" s="324"/>
      <c r="DF108" s="324"/>
      <c r="DG108" s="324"/>
      <c r="DH108" s="324"/>
      <c r="DI108" s="324"/>
      <c r="DJ108" s="324"/>
      <c r="DK108" s="324"/>
      <c r="DL108" s="324"/>
      <c r="DM108" s="324"/>
      <c r="DN108" s="324"/>
    </row>
    <row r="109" spans="1:118" ht="19.5" customHeight="1">
      <c r="A109" s="324"/>
      <c r="B109" s="324"/>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c r="AH109" s="324"/>
      <c r="AI109" s="324"/>
      <c r="AJ109" s="324"/>
      <c r="AK109" s="324"/>
      <c r="AL109" s="324"/>
      <c r="AM109" s="324"/>
      <c r="AN109" s="324"/>
      <c r="AO109" s="324"/>
      <c r="AP109" s="324"/>
      <c r="AQ109" s="324"/>
      <c r="AR109" s="324"/>
      <c r="AS109" s="324"/>
      <c r="AT109" s="324"/>
      <c r="AU109" s="324"/>
      <c r="AV109" s="324"/>
      <c r="AW109" s="324"/>
      <c r="AX109" s="324"/>
      <c r="AY109" s="324"/>
      <c r="AZ109" s="324"/>
      <c r="BA109" s="324"/>
      <c r="BB109" s="324"/>
      <c r="BC109" s="324"/>
      <c r="BD109" s="324"/>
      <c r="BE109" s="324"/>
      <c r="BF109" s="324"/>
      <c r="BG109" s="324"/>
      <c r="BH109" s="324"/>
      <c r="BI109" s="324"/>
      <c r="BJ109" s="324"/>
      <c r="BK109" s="324"/>
      <c r="BL109" s="324"/>
      <c r="BM109" s="324"/>
      <c r="BN109" s="324"/>
      <c r="BO109" s="324"/>
      <c r="BP109" s="324"/>
      <c r="BQ109" s="324"/>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c r="CZ109" s="324"/>
      <c r="DA109" s="324"/>
      <c r="DB109" s="324"/>
      <c r="DC109" s="324"/>
      <c r="DD109" s="324"/>
      <c r="DE109" s="324"/>
      <c r="DF109" s="324"/>
      <c r="DG109" s="324"/>
      <c r="DH109" s="324"/>
      <c r="DI109" s="324"/>
      <c r="DJ109" s="324"/>
      <c r="DK109" s="324"/>
      <c r="DL109" s="324"/>
      <c r="DM109" s="324"/>
      <c r="DN109" s="324"/>
    </row>
    <row r="110" spans="1:118" ht="19.5" customHeight="1">
      <c r="A110" s="324"/>
      <c r="B110" s="324"/>
      <c r="C110" s="324"/>
      <c r="D110" s="324"/>
      <c r="E110" s="324"/>
      <c r="F110" s="324"/>
      <c r="G110" s="324"/>
      <c r="H110" s="324"/>
      <c r="I110" s="324"/>
      <c r="J110" s="324"/>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4"/>
      <c r="AV110" s="324"/>
      <c r="AW110" s="324"/>
      <c r="AX110" s="324"/>
      <c r="AY110" s="324"/>
      <c r="AZ110" s="324"/>
      <c r="BA110" s="324"/>
      <c r="BB110" s="324"/>
      <c r="BC110" s="324"/>
      <c r="BD110" s="324"/>
      <c r="BE110" s="324"/>
      <c r="BF110" s="324"/>
      <c r="BG110" s="324"/>
      <c r="BH110" s="324"/>
      <c r="BI110" s="324"/>
      <c r="BJ110" s="324"/>
      <c r="BK110" s="324"/>
      <c r="BL110" s="324"/>
      <c r="BM110" s="324"/>
      <c r="BN110" s="324"/>
      <c r="BO110" s="324"/>
      <c r="BP110" s="324"/>
      <c r="BQ110" s="324"/>
      <c r="BR110" s="324"/>
      <c r="BS110" s="324"/>
      <c r="BT110" s="324"/>
      <c r="BU110" s="324"/>
      <c r="BV110" s="324"/>
      <c r="BW110" s="324"/>
      <c r="BX110" s="324"/>
      <c r="BY110" s="324"/>
      <c r="BZ110" s="324"/>
      <c r="CA110" s="324"/>
      <c r="CB110" s="324"/>
      <c r="CC110" s="324"/>
      <c r="CD110" s="324"/>
      <c r="CE110" s="324"/>
      <c r="CF110" s="324"/>
      <c r="CG110" s="324"/>
      <c r="CH110" s="324"/>
      <c r="CI110" s="324"/>
      <c r="CJ110" s="324"/>
      <c r="CK110" s="324"/>
      <c r="CL110" s="324"/>
      <c r="CM110" s="324"/>
      <c r="CN110" s="324"/>
      <c r="CO110" s="324"/>
      <c r="CP110" s="324"/>
      <c r="CQ110" s="324"/>
      <c r="CR110" s="324"/>
      <c r="CS110" s="324"/>
      <c r="CT110" s="324"/>
      <c r="CU110" s="324"/>
      <c r="CV110" s="324"/>
      <c r="CW110" s="324"/>
      <c r="CX110" s="324"/>
      <c r="CY110" s="324"/>
      <c r="CZ110" s="324"/>
      <c r="DA110" s="324"/>
      <c r="DB110" s="324"/>
      <c r="DC110" s="324"/>
      <c r="DD110" s="324"/>
      <c r="DE110" s="324"/>
      <c r="DF110" s="324"/>
      <c r="DG110" s="324"/>
      <c r="DH110" s="324"/>
      <c r="DI110" s="324"/>
      <c r="DJ110" s="324"/>
      <c r="DK110" s="324"/>
      <c r="DL110" s="324"/>
      <c r="DM110" s="324"/>
      <c r="DN110" s="324"/>
    </row>
    <row r="111" spans="1:118" ht="19.5" customHeight="1">
      <c r="A111" s="324"/>
      <c r="B111" s="324"/>
      <c r="C111" s="324"/>
      <c r="D111" s="324"/>
      <c r="E111" s="324"/>
      <c r="F111" s="324"/>
      <c r="G111" s="324"/>
      <c r="H111" s="324"/>
      <c r="I111" s="324"/>
      <c r="J111" s="324"/>
      <c r="K111" s="324"/>
      <c r="L111" s="324"/>
      <c r="M111" s="324"/>
      <c r="N111" s="324"/>
      <c r="O111" s="324"/>
      <c r="P111" s="324"/>
      <c r="Q111" s="324"/>
      <c r="R111" s="324"/>
      <c r="S111" s="324"/>
      <c r="T111" s="324"/>
      <c r="U111" s="324"/>
      <c r="V111" s="324"/>
      <c r="W111" s="324"/>
      <c r="X111" s="324"/>
      <c r="Y111" s="324"/>
      <c r="Z111" s="324"/>
      <c r="AA111" s="324"/>
      <c r="AB111" s="324"/>
      <c r="AC111" s="324"/>
      <c r="AD111" s="324"/>
      <c r="AE111" s="324"/>
      <c r="AF111" s="324"/>
      <c r="AG111" s="324"/>
      <c r="AH111" s="324"/>
      <c r="AI111" s="324"/>
      <c r="AJ111" s="324"/>
      <c r="AK111" s="324"/>
      <c r="AL111" s="324"/>
      <c r="AM111" s="324"/>
      <c r="AN111" s="324"/>
      <c r="AO111" s="324"/>
      <c r="AP111" s="324"/>
      <c r="AQ111" s="324"/>
      <c r="AR111" s="324"/>
      <c r="AS111" s="324"/>
      <c r="AT111" s="324"/>
      <c r="AU111" s="324"/>
      <c r="AV111" s="324"/>
      <c r="AW111" s="324"/>
      <c r="AX111" s="324"/>
      <c r="AY111" s="324"/>
      <c r="AZ111" s="324"/>
      <c r="BA111" s="324"/>
      <c r="BB111" s="324"/>
      <c r="BC111" s="324"/>
      <c r="BD111" s="324"/>
      <c r="BE111" s="324"/>
      <c r="BF111" s="324"/>
      <c r="BG111" s="324"/>
      <c r="BH111" s="324"/>
      <c r="BI111" s="324"/>
      <c r="BJ111" s="324"/>
      <c r="BK111" s="324"/>
      <c r="BL111" s="324"/>
      <c r="BM111" s="324"/>
      <c r="BN111" s="324"/>
      <c r="BO111" s="324"/>
      <c r="BP111" s="324"/>
      <c r="BQ111" s="324"/>
      <c r="BR111" s="324"/>
      <c r="BS111" s="324"/>
      <c r="BT111" s="324"/>
      <c r="BU111" s="324"/>
      <c r="BV111" s="324"/>
      <c r="BW111" s="324"/>
      <c r="BX111" s="324"/>
      <c r="BY111" s="324"/>
      <c r="BZ111" s="324"/>
      <c r="CA111" s="324"/>
      <c r="CB111" s="324"/>
      <c r="CC111" s="324"/>
      <c r="CD111" s="324"/>
      <c r="CE111" s="324"/>
      <c r="CF111" s="324"/>
      <c r="CG111" s="324"/>
      <c r="CH111" s="324"/>
      <c r="CI111" s="324"/>
      <c r="CJ111" s="324"/>
      <c r="CK111" s="324"/>
      <c r="CL111" s="324"/>
      <c r="CM111" s="324"/>
      <c r="CN111" s="324"/>
      <c r="CO111" s="324"/>
      <c r="CP111" s="324"/>
      <c r="CQ111" s="324"/>
      <c r="CR111" s="324"/>
      <c r="CS111" s="324"/>
      <c r="CT111" s="324"/>
      <c r="CU111" s="324"/>
      <c r="CV111" s="324"/>
      <c r="CW111" s="324"/>
      <c r="CX111" s="324"/>
      <c r="CY111" s="324"/>
      <c r="CZ111" s="324"/>
      <c r="DA111" s="324"/>
      <c r="DB111" s="324"/>
      <c r="DC111" s="324"/>
      <c r="DD111" s="324"/>
      <c r="DE111" s="324"/>
      <c r="DF111" s="324"/>
      <c r="DG111" s="324"/>
      <c r="DH111" s="324"/>
      <c r="DI111" s="324"/>
      <c r="DJ111" s="324"/>
      <c r="DK111" s="324"/>
      <c r="DL111" s="324"/>
      <c r="DM111" s="324"/>
      <c r="DN111" s="324"/>
    </row>
    <row r="112" spans="1:118" ht="19.5" customHeight="1">
      <c r="A112" s="324"/>
      <c r="B112" s="324"/>
      <c r="C112" s="324"/>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4"/>
      <c r="AY112" s="324"/>
      <c r="AZ112" s="324"/>
      <c r="BA112" s="324"/>
      <c r="BB112" s="324"/>
      <c r="BC112" s="324"/>
      <c r="BD112" s="324"/>
      <c r="BE112" s="324"/>
      <c r="BF112" s="324"/>
      <c r="BG112" s="324"/>
      <c r="BH112" s="324"/>
      <c r="BI112" s="324"/>
      <c r="BJ112" s="324"/>
      <c r="BK112" s="324"/>
      <c r="BL112" s="324"/>
      <c r="BM112" s="324"/>
      <c r="BN112" s="324"/>
      <c r="BO112" s="324"/>
      <c r="BP112" s="324"/>
      <c r="BQ112" s="324"/>
      <c r="BR112" s="324"/>
      <c r="BS112" s="324"/>
      <c r="BT112" s="324"/>
      <c r="BU112" s="324"/>
      <c r="BV112" s="324"/>
      <c r="BW112" s="324"/>
      <c r="BX112" s="324"/>
      <c r="BY112" s="324"/>
      <c r="BZ112" s="324"/>
      <c r="CA112" s="324"/>
      <c r="CB112" s="324"/>
      <c r="CC112" s="324"/>
      <c r="CD112" s="324"/>
      <c r="CE112" s="324"/>
      <c r="CF112" s="324"/>
      <c r="CG112" s="324"/>
      <c r="CH112" s="324"/>
      <c r="CI112" s="324"/>
      <c r="CJ112" s="324"/>
      <c r="CK112" s="324"/>
      <c r="CL112" s="324"/>
      <c r="CM112" s="324"/>
      <c r="CN112" s="324"/>
      <c r="CO112" s="324"/>
      <c r="CP112" s="324"/>
      <c r="CQ112" s="324"/>
      <c r="CR112" s="324"/>
      <c r="CS112" s="324"/>
      <c r="CT112" s="324"/>
      <c r="CU112" s="324"/>
      <c r="CV112" s="324"/>
      <c r="CW112" s="324"/>
      <c r="CX112" s="324"/>
      <c r="CY112" s="324"/>
      <c r="CZ112" s="324"/>
      <c r="DA112" s="324"/>
      <c r="DB112" s="324"/>
      <c r="DC112" s="324"/>
      <c r="DD112" s="324"/>
      <c r="DE112" s="324"/>
      <c r="DF112" s="324"/>
      <c r="DG112" s="324"/>
      <c r="DH112" s="324"/>
      <c r="DI112" s="324"/>
      <c r="DJ112" s="324"/>
      <c r="DK112" s="324"/>
      <c r="DL112" s="324"/>
      <c r="DM112" s="324"/>
      <c r="DN112" s="324"/>
    </row>
    <row r="113" spans="1:118" ht="19.5" customHeight="1">
      <c r="A113" s="324"/>
      <c r="B113" s="324"/>
      <c r="C113" s="324"/>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4"/>
      <c r="AY113" s="324"/>
      <c r="AZ113" s="324"/>
      <c r="BA113" s="324"/>
      <c r="BB113" s="324"/>
      <c r="BC113" s="324"/>
      <c r="BD113" s="324"/>
      <c r="BE113" s="324"/>
      <c r="BF113" s="324"/>
      <c r="BG113" s="324"/>
      <c r="BH113" s="324"/>
      <c r="BI113" s="324"/>
      <c r="BJ113" s="324"/>
      <c r="BK113" s="324"/>
      <c r="BL113" s="324"/>
      <c r="BM113" s="324"/>
      <c r="BN113" s="324"/>
      <c r="BO113" s="324"/>
      <c r="BP113" s="324"/>
      <c r="BQ113" s="324"/>
      <c r="BR113" s="324"/>
      <c r="BS113" s="324"/>
      <c r="BT113" s="324"/>
      <c r="BU113" s="324"/>
      <c r="BV113" s="324"/>
      <c r="BW113" s="324"/>
      <c r="BX113" s="324"/>
      <c r="BY113" s="324"/>
      <c r="BZ113" s="324"/>
      <c r="CA113" s="324"/>
      <c r="CB113" s="324"/>
      <c r="CC113" s="324"/>
      <c r="CD113" s="324"/>
      <c r="CE113" s="324"/>
      <c r="CF113" s="324"/>
      <c r="CG113" s="324"/>
      <c r="CH113" s="324"/>
      <c r="CI113" s="324"/>
      <c r="CJ113" s="324"/>
      <c r="CK113" s="324"/>
      <c r="CL113" s="324"/>
      <c r="CM113" s="324"/>
      <c r="CN113" s="324"/>
      <c r="CO113" s="324"/>
      <c r="CP113" s="324"/>
      <c r="CQ113" s="324"/>
      <c r="CR113" s="324"/>
      <c r="CS113" s="324"/>
      <c r="CT113" s="324"/>
      <c r="CU113" s="324"/>
      <c r="CV113" s="324"/>
      <c r="CW113" s="324"/>
      <c r="CX113" s="324"/>
      <c r="CY113" s="324"/>
      <c r="CZ113" s="324"/>
      <c r="DA113" s="324"/>
      <c r="DB113" s="324"/>
      <c r="DC113" s="324"/>
      <c r="DD113" s="324"/>
      <c r="DE113" s="324"/>
      <c r="DF113" s="324"/>
      <c r="DG113" s="324"/>
      <c r="DH113" s="324"/>
      <c r="DI113" s="324"/>
      <c r="DJ113" s="324"/>
      <c r="DK113" s="324"/>
      <c r="DL113" s="324"/>
      <c r="DM113" s="324"/>
      <c r="DN113" s="324"/>
    </row>
    <row r="114" spans="1:118" ht="19.5" customHeight="1">
      <c r="A114" s="324"/>
      <c r="B114" s="324"/>
      <c r="C114" s="324"/>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c r="AZ114" s="324"/>
      <c r="BA114" s="324"/>
      <c r="BB114" s="324"/>
      <c r="BC114" s="324"/>
      <c r="BD114" s="324"/>
      <c r="BE114" s="324"/>
      <c r="BF114" s="324"/>
      <c r="BG114" s="324"/>
      <c r="BH114" s="324"/>
      <c r="BI114" s="324"/>
      <c r="BJ114" s="324"/>
      <c r="BK114" s="324"/>
      <c r="BL114" s="324"/>
      <c r="BM114" s="324"/>
      <c r="BN114" s="324"/>
      <c r="BO114" s="324"/>
      <c r="BP114" s="324"/>
      <c r="BQ114" s="324"/>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c r="CZ114" s="324"/>
      <c r="DA114" s="324"/>
      <c r="DB114" s="324"/>
      <c r="DC114" s="324"/>
      <c r="DD114" s="324"/>
      <c r="DE114" s="324"/>
      <c r="DF114" s="324"/>
      <c r="DG114" s="324"/>
      <c r="DH114" s="324"/>
      <c r="DI114" s="324"/>
      <c r="DJ114" s="324"/>
      <c r="DK114" s="324"/>
      <c r="DL114" s="324"/>
      <c r="DM114" s="324"/>
      <c r="DN114" s="324"/>
    </row>
    <row r="115" spans="1:118" ht="19.5" customHeight="1">
      <c r="A115" s="324"/>
      <c r="B115" s="324"/>
      <c r="C115" s="324"/>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4"/>
      <c r="AZ115" s="324"/>
      <c r="BA115" s="324"/>
      <c r="BB115" s="324"/>
      <c r="BC115" s="324"/>
      <c r="BD115" s="324"/>
      <c r="BE115" s="324"/>
      <c r="BF115" s="324"/>
      <c r="BG115" s="324"/>
      <c r="BH115" s="324"/>
      <c r="BI115" s="324"/>
      <c r="BJ115" s="324"/>
      <c r="BK115" s="324"/>
      <c r="BL115" s="324"/>
      <c r="BM115" s="324"/>
      <c r="BN115" s="324"/>
      <c r="BO115" s="324"/>
      <c r="BP115" s="324"/>
      <c r="BQ115" s="324"/>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c r="CZ115" s="324"/>
      <c r="DA115" s="324"/>
      <c r="DB115" s="324"/>
      <c r="DC115" s="324"/>
      <c r="DD115" s="324"/>
      <c r="DE115" s="324"/>
      <c r="DF115" s="324"/>
      <c r="DG115" s="324"/>
      <c r="DH115" s="324"/>
      <c r="DI115" s="324"/>
      <c r="DJ115" s="324"/>
      <c r="DK115" s="324"/>
      <c r="DL115" s="324"/>
      <c r="DM115" s="324"/>
      <c r="DN115" s="324"/>
    </row>
    <row r="116" spans="1:118" ht="19.5" customHeight="1">
      <c r="A116" s="324"/>
      <c r="B116" s="324"/>
      <c r="C116" s="324"/>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324"/>
      <c r="BA116" s="324"/>
      <c r="BB116" s="324"/>
      <c r="BC116" s="324"/>
      <c r="BD116" s="324"/>
      <c r="BE116" s="324"/>
      <c r="BF116" s="324"/>
      <c r="BG116" s="324"/>
      <c r="BH116" s="324"/>
      <c r="BI116" s="324"/>
      <c r="BJ116" s="324"/>
      <c r="BK116" s="324"/>
      <c r="BL116" s="324"/>
      <c r="BM116" s="324"/>
      <c r="BN116" s="324"/>
      <c r="BO116" s="324"/>
      <c r="BP116" s="324"/>
      <c r="BQ116" s="324"/>
      <c r="BR116" s="324"/>
      <c r="BS116" s="324"/>
      <c r="BT116" s="324"/>
      <c r="BU116" s="324"/>
      <c r="BV116" s="324"/>
      <c r="BW116" s="324"/>
      <c r="BX116" s="324"/>
      <c r="BY116" s="324"/>
      <c r="BZ116" s="324"/>
      <c r="CA116" s="324"/>
      <c r="CB116" s="324"/>
      <c r="CC116" s="324"/>
      <c r="CD116" s="324"/>
      <c r="CE116" s="324"/>
      <c r="CF116" s="324"/>
      <c r="CG116" s="324"/>
      <c r="CH116" s="324"/>
      <c r="CI116" s="324"/>
      <c r="CJ116" s="324"/>
      <c r="CK116" s="324"/>
      <c r="CL116" s="324"/>
      <c r="CM116" s="324"/>
      <c r="CN116" s="324"/>
      <c r="CO116" s="324"/>
      <c r="CP116" s="324"/>
      <c r="CQ116" s="324"/>
      <c r="CR116" s="324"/>
      <c r="CS116" s="324"/>
      <c r="CT116" s="324"/>
      <c r="CU116" s="324"/>
      <c r="CV116" s="324"/>
      <c r="CW116" s="324"/>
      <c r="CX116" s="324"/>
      <c r="CY116" s="324"/>
      <c r="CZ116" s="324"/>
      <c r="DA116" s="324"/>
      <c r="DB116" s="324"/>
      <c r="DC116" s="324"/>
      <c r="DD116" s="324"/>
      <c r="DE116" s="324"/>
      <c r="DF116" s="324"/>
      <c r="DG116" s="324"/>
      <c r="DH116" s="324"/>
      <c r="DI116" s="324"/>
      <c r="DJ116" s="324"/>
      <c r="DK116" s="324"/>
      <c r="DL116" s="324"/>
      <c r="DM116" s="324"/>
      <c r="DN116" s="324"/>
    </row>
    <row r="117" spans="1:118" ht="19.5" customHeight="1">
      <c r="A117" s="324"/>
      <c r="B117" s="324"/>
      <c r="C117" s="324"/>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4"/>
      <c r="AD117" s="324"/>
      <c r="AE117" s="324"/>
      <c r="AF117" s="324"/>
      <c r="AG117" s="324"/>
      <c r="AH117" s="324"/>
      <c r="AI117" s="324"/>
      <c r="AJ117" s="324"/>
      <c r="AK117" s="324"/>
      <c r="AL117" s="324"/>
      <c r="AM117" s="324"/>
      <c r="AN117" s="324"/>
      <c r="AO117" s="324"/>
      <c r="AP117" s="324"/>
      <c r="AQ117" s="324"/>
      <c r="AR117" s="324"/>
      <c r="AS117" s="324"/>
      <c r="AT117" s="324"/>
      <c r="AU117" s="324"/>
      <c r="AV117" s="324"/>
      <c r="AW117" s="324"/>
      <c r="AX117" s="324"/>
      <c r="AY117" s="324"/>
      <c r="AZ117" s="324"/>
      <c r="BA117" s="324"/>
      <c r="BB117" s="324"/>
      <c r="BC117" s="324"/>
      <c r="BD117" s="324"/>
      <c r="BE117" s="324"/>
      <c r="BF117" s="324"/>
      <c r="BG117" s="324"/>
      <c r="BH117" s="324"/>
      <c r="BI117" s="324"/>
      <c r="BJ117" s="324"/>
      <c r="BK117" s="324"/>
      <c r="BL117" s="324"/>
      <c r="BM117" s="324"/>
      <c r="BN117" s="324"/>
      <c r="BO117" s="324"/>
      <c r="BP117" s="324"/>
      <c r="BQ117" s="324"/>
      <c r="BR117" s="324"/>
      <c r="BS117" s="324"/>
      <c r="BT117" s="324"/>
      <c r="BU117" s="324"/>
      <c r="BV117" s="324"/>
      <c r="BW117" s="324"/>
      <c r="BX117" s="324"/>
      <c r="BY117" s="324"/>
      <c r="BZ117" s="324"/>
      <c r="CA117" s="324"/>
      <c r="CB117" s="324"/>
      <c r="CC117" s="324"/>
      <c r="CD117" s="324"/>
      <c r="CE117" s="324"/>
      <c r="CF117" s="324"/>
      <c r="CG117" s="324"/>
      <c r="CH117" s="324"/>
      <c r="CI117" s="324"/>
      <c r="CJ117" s="324"/>
      <c r="CK117" s="324"/>
      <c r="CL117" s="324"/>
      <c r="CM117" s="324"/>
      <c r="CN117" s="324"/>
      <c r="CO117" s="324"/>
      <c r="CP117" s="324"/>
      <c r="CQ117" s="324"/>
      <c r="CR117" s="324"/>
      <c r="CS117" s="324"/>
      <c r="CT117" s="324"/>
      <c r="CU117" s="324"/>
      <c r="CV117" s="324"/>
      <c r="CW117" s="324"/>
      <c r="CX117" s="324"/>
      <c r="CY117" s="324"/>
      <c r="CZ117" s="324"/>
      <c r="DA117" s="324"/>
      <c r="DB117" s="324"/>
      <c r="DC117" s="324"/>
      <c r="DD117" s="324"/>
      <c r="DE117" s="324"/>
      <c r="DF117" s="324"/>
      <c r="DG117" s="324"/>
      <c r="DH117" s="324"/>
      <c r="DI117" s="324"/>
      <c r="DJ117" s="324"/>
      <c r="DK117" s="324"/>
      <c r="DL117" s="324"/>
      <c r="DM117" s="324"/>
      <c r="DN117" s="324"/>
    </row>
    <row r="118" spans="1:118" ht="19.5" customHeight="1">
      <c r="A118" s="324"/>
      <c r="B118" s="324"/>
      <c r="C118" s="324"/>
      <c r="D118" s="324"/>
      <c r="E118" s="324"/>
      <c r="F118" s="324"/>
      <c r="G118" s="324"/>
      <c r="H118" s="324"/>
      <c r="I118" s="324"/>
      <c r="J118" s="324"/>
      <c r="K118" s="324"/>
      <c r="L118" s="324"/>
      <c r="M118" s="324"/>
      <c r="N118" s="324"/>
      <c r="O118" s="324"/>
      <c r="P118" s="324"/>
      <c r="Q118" s="324"/>
      <c r="R118" s="324"/>
      <c r="S118" s="324"/>
      <c r="T118" s="324"/>
      <c r="U118" s="324"/>
      <c r="V118" s="324"/>
      <c r="W118" s="324"/>
      <c r="X118" s="324"/>
      <c r="Y118" s="324"/>
      <c r="Z118" s="324"/>
      <c r="AA118" s="324"/>
      <c r="AB118" s="324"/>
      <c r="AC118" s="324"/>
      <c r="AD118" s="324"/>
      <c r="AE118" s="324"/>
      <c r="AF118" s="324"/>
      <c r="AG118" s="324"/>
      <c r="AH118" s="324"/>
      <c r="AI118" s="324"/>
      <c r="AJ118" s="324"/>
      <c r="AK118" s="324"/>
      <c r="AL118" s="324"/>
      <c r="AM118" s="324"/>
      <c r="AN118" s="324"/>
      <c r="AO118" s="324"/>
      <c r="AP118" s="324"/>
      <c r="AQ118" s="324"/>
      <c r="AR118" s="324"/>
      <c r="AS118" s="324"/>
      <c r="AT118" s="324"/>
      <c r="AU118" s="324"/>
      <c r="AV118" s="324"/>
      <c r="AW118" s="324"/>
      <c r="AX118" s="324"/>
      <c r="AY118" s="324"/>
      <c r="AZ118" s="324"/>
      <c r="BA118" s="324"/>
      <c r="BB118" s="324"/>
      <c r="BC118" s="324"/>
      <c r="BD118" s="324"/>
      <c r="BE118" s="324"/>
      <c r="BF118" s="324"/>
      <c r="BG118" s="324"/>
      <c r="BH118" s="324"/>
      <c r="BI118" s="324"/>
      <c r="BJ118" s="324"/>
      <c r="BK118" s="324"/>
      <c r="BL118" s="324"/>
      <c r="BM118" s="324"/>
      <c r="BN118" s="324"/>
      <c r="BO118" s="324"/>
      <c r="BP118" s="324"/>
      <c r="BQ118" s="324"/>
      <c r="BR118" s="324"/>
      <c r="BS118" s="324"/>
      <c r="BT118" s="324"/>
      <c r="BU118" s="324"/>
      <c r="BV118" s="324"/>
      <c r="BW118" s="324"/>
      <c r="BX118" s="324"/>
      <c r="BY118" s="324"/>
      <c r="BZ118" s="324"/>
      <c r="CA118" s="324"/>
      <c r="CB118" s="324"/>
      <c r="CC118" s="324"/>
      <c r="CD118" s="324"/>
      <c r="CE118" s="324"/>
      <c r="CF118" s="324"/>
      <c r="CG118" s="324"/>
      <c r="CH118" s="324"/>
      <c r="CI118" s="324"/>
      <c r="CJ118" s="324"/>
      <c r="CK118" s="324"/>
      <c r="CL118" s="324"/>
      <c r="CM118" s="324"/>
      <c r="CN118" s="324"/>
      <c r="CO118" s="324"/>
      <c r="CP118" s="324"/>
      <c r="CQ118" s="324"/>
      <c r="CR118" s="324"/>
      <c r="CS118" s="324"/>
      <c r="CT118" s="324"/>
      <c r="CU118" s="324"/>
      <c r="CV118" s="324"/>
      <c r="CW118" s="324"/>
      <c r="CX118" s="324"/>
      <c r="CY118" s="324"/>
      <c r="CZ118" s="324"/>
      <c r="DA118" s="324"/>
      <c r="DB118" s="324"/>
      <c r="DC118" s="324"/>
      <c r="DD118" s="324"/>
      <c r="DE118" s="324"/>
      <c r="DF118" s="324"/>
      <c r="DG118" s="324"/>
      <c r="DH118" s="324"/>
      <c r="DI118" s="324"/>
      <c r="DJ118" s="324"/>
      <c r="DK118" s="324"/>
      <c r="DL118" s="324"/>
      <c r="DM118" s="324"/>
      <c r="DN118" s="324"/>
    </row>
    <row r="119" spans="1:118" ht="19.5" customHeight="1">
      <c r="A119" s="324"/>
      <c r="B119" s="324"/>
      <c r="C119" s="324"/>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4"/>
      <c r="AD119" s="324"/>
      <c r="AE119" s="324"/>
      <c r="AF119" s="324"/>
      <c r="AG119" s="324"/>
      <c r="AH119" s="324"/>
      <c r="AI119" s="324"/>
      <c r="AJ119" s="324"/>
      <c r="AK119" s="324"/>
      <c r="AL119" s="324"/>
      <c r="AM119" s="324"/>
      <c r="AN119" s="324"/>
      <c r="AO119" s="324"/>
      <c r="AP119" s="324"/>
      <c r="AQ119" s="324"/>
      <c r="AR119" s="324"/>
      <c r="AS119" s="324"/>
      <c r="AT119" s="324"/>
      <c r="AU119" s="324"/>
      <c r="AV119" s="324"/>
      <c r="AW119" s="324"/>
      <c r="AX119" s="324"/>
      <c r="AY119" s="324"/>
      <c r="AZ119" s="324"/>
      <c r="BA119" s="324"/>
      <c r="BB119" s="324"/>
      <c r="BC119" s="324"/>
      <c r="BD119" s="324"/>
      <c r="BE119" s="324"/>
      <c r="BF119" s="324"/>
      <c r="BG119" s="324"/>
      <c r="BH119" s="324"/>
      <c r="BI119" s="324"/>
      <c r="BJ119" s="324"/>
      <c r="BK119" s="324"/>
      <c r="BL119" s="324"/>
      <c r="BM119" s="324"/>
      <c r="BN119" s="324"/>
      <c r="BO119" s="324"/>
      <c r="BP119" s="324"/>
      <c r="BQ119" s="324"/>
      <c r="BR119" s="324"/>
      <c r="BS119" s="324"/>
      <c r="BT119" s="324"/>
      <c r="BU119" s="324"/>
      <c r="BV119" s="324"/>
      <c r="BW119" s="324"/>
      <c r="BX119" s="324"/>
      <c r="BY119" s="324"/>
      <c r="BZ119" s="324"/>
      <c r="CA119" s="324"/>
      <c r="CB119" s="324"/>
      <c r="CC119" s="324"/>
      <c r="CD119" s="324"/>
      <c r="CE119" s="324"/>
      <c r="CF119" s="324"/>
      <c r="CG119" s="324"/>
      <c r="CH119" s="324"/>
      <c r="CI119" s="324"/>
      <c r="CJ119" s="324"/>
      <c r="CK119" s="324"/>
      <c r="CL119" s="324"/>
      <c r="CM119" s="324"/>
      <c r="CN119" s="324"/>
      <c r="CO119" s="324"/>
      <c r="CP119" s="324"/>
      <c r="CQ119" s="324"/>
      <c r="CR119" s="324"/>
      <c r="CS119" s="324"/>
      <c r="CT119" s="324"/>
      <c r="CU119" s="324"/>
      <c r="CV119" s="324"/>
      <c r="CW119" s="324"/>
      <c r="CX119" s="324"/>
      <c r="CY119" s="324"/>
      <c r="CZ119" s="324"/>
      <c r="DA119" s="324"/>
      <c r="DB119" s="324"/>
      <c r="DC119" s="324"/>
      <c r="DD119" s="324"/>
      <c r="DE119" s="324"/>
      <c r="DF119" s="324"/>
      <c r="DG119" s="324"/>
      <c r="DH119" s="324"/>
      <c r="DI119" s="324"/>
      <c r="DJ119" s="324"/>
      <c r="DK119" s="324"/>
      <c r="DL119" s="324"/>
      <c r="DM119" s="324"/>
      <c r="DN119" s="324"/>
    </row>
    <row r="120" spans="1:118" ht="19.5" customHeight="1">
      <c r="A120" s="324"/>
      <c r="B120" s="324"/>
      <c r="C120" s="324"/>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324"/>
      <c r="AE120" s="324"/>
      <c r="AF120" s="324"/>
      <c r="AG120" s="324"/>
      <c r="AH120" s="324"/>
      <c r="AI120" s="324"/>
      <c r="AJ120" s="324"/>
      <c r="AK120" s="324"/>
      <c r="AL120" s="324"/>
      <c r="AM120" s="324"/>
      <c r="AN120" s="324"/>
      <c r="AO120" s="324"/>
      <c r="AP120" s="324"/>
      <c r="AQ120" s="324"/>
      <c r="AR120" s="324"/>
      <c r="AS120" s="324"/>
      <c r="AT120" s="324"/>
      <c r="AU120" s="324"/>
      <c r="AV120" s="324"/>
      <c r="AW120" s="324"/>
      <c r="AX120" s="324"/>
      <c r="AY120" s="324"/>
      <c r="AZ120" s="324"/>
      <c r="BA120" s="324"/>
      <c r="BB120" s="324"/>
      <c r="BC120" s="324"/>
      <c r="BD120" s="324"/>
      <c r="BE120" s="324"/>
      <c r="BF120" s="324"/>
      <c r="BG120" s="324"/>
      <c r="BH120" s="324"/>
      <c r="BI120" s="324"/>
      <c r="BJ120" s="324"/>
      <c r="BK120" s="324"/>
      <c r="BL120" s="324"/>
      <c r="BM120" s="324"/>
      <c r="BN120" s="324"/>
      <c r="BO120" s="324"/>
      <c r="BP120" s="324"/>
      <c r="BQ120" s="324"/>
      <c r="BR120" s="324"/>
      <c r="BS120" s="324"/>
      <c r="BT120" s="324"/>
      <c r="BU120" s="324"/>
      <c r="BV120" s="324"/>
      <c r="BW120" s="324"/>
      <c r="BX120" s="324"/>
      <c r="BY120" s="324"/>
      <c r="BZ120" s="324"/>
      <c r="CA120" s="324"/>
      <c r="CB120" s="324"/>
      <c r="CC120" s="324"/>
      <c r="CD120" s="324"/>
      <c r="CE120" s="324"/>
      <c r="CF120" s="324"/>
      <c r="CG120" s="324"/>
      <c r="CH120" s="324"/>
      <c r="CI120" s="324"/>
      <c r="CJ120" s="324"/>
      <c r="CK120" s="324"/>
      <c r="CL120" s="324"/>
      <c r="CM120" s="324"/>
      <c r="CN120" s="324"/>
      <c r="CO120" s="324"/>
      <c r="CP120" s="324"/>
      <c r="CQ120" s="324"/>
      <c r="CR120" s="324"/>
      <c r="CS120" s="324"/>
      <c r="CT120" s="324"/>
      <c r="CU120" s="324"/>
      <c r="CV120" s="324"/>
      <c r="CW120" s="324"/>
      <c r="CX120" s="324"/>
      <c r="CY120" s="324"/>
      <c r="CZ120" s="324"/>
      <c r="DA120" s="324"/>
      <c r="DB120" s="324"/>
      <c r="DC120" s="324"/>
      <c r="DD120" s="324"/>
      <c r="DE120" s="324"/>
      <c r="DF120" s="324"/>
      <c r="DG120" s="324"/>
      <c r="DH120" s="324"/>
      <c r="DI120" s="324"/>
      <c r="DJ120" s="324"/>
      <c r="DK120" s="324"/>
      <c r="DL120" s="324"/>
      <c r="DM120" s="324"/>
      <c r="DN120" s="324"/>
    </row>
    <row r="121" spans="1:118" ht="19.5" customHeight="1">
      <c r="A121" s="324"/>
      <c r="B121" s="324"/>
      <c r="C121" s="324"/>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324"/>
      <c r="AE121" s="324"/>
      <c r="AF121" s="324"/>
      <c r="AG121" s="324"/>
      <c r="AH121" s="324"/>
      <c r="AI121" s="324"/>
      <c r="AJ121" s="324"/>
      <c r="AK121" s="324"/>
      <c r="AL121" s="324"/>
      <c r="AM121" s="324"/>
      <c r="AN121" s="324"/>
      <c r="AO121" s="324"/>
      <c r="AP121" s="324"/>
      <c r="AQ121" s="324"/>
      <c r="AR121" s="324"/>
      <c r="AS121" s="324"/>
      <c r="AT121" s="324"/>
      <c r="AU121" s="324"/>
      <c r="AV121" s="324"/>
      <c r="AW121" s="324"/>
      <c r="AX121" s="324"/>
      <c r="AY121" s="324"/>
      <c r="AZ121" s="324"/>
      <c r="BA121" s="324"/>
      <c r="BB121" s="324"/>
      <c r="BC121" s="324"/>
      <c r="BD121" s="324"/>
      <c r="BE121" s="324"/>
      <c r="BF121" s="324"/>
      <c r="BG121" s="324"/>
      <c r="BH121" s="324"/>
      <c r="BI121" s="324"/>
      <c r="BJ121" s="324"/>
      <c r="BK121" s="324"/>
      <c r="BL121" s="324"/>
      <c r="BM121" s="324"/>
      <c r="BN121" s="324"/>
      <c r="BO121" s="324"/>
      <c r="BP121" s="324"/>
      <c r="BQ121" s="324"/>
      <c r="BR121" s="324"/>
      <c r="BS121" s="324"/>
      <c r="BT121" s="324"/>
      <c r="BU121" s="324"/>
      <c r="BV121" s="324"/>
      <c r="BW121" s="324"/>
      <c r="BX121" s="324"/>
      <c r="BY121" s="324"/>
      <c r="BZ121" s="324"/>
      <c r="CA121" s="324"/>
      <c r="CB121" s="324"/>
      <c r="CC121" s="324"/>
      <c r="CD121" s="324"/>
      <c r="CE121" s="324"/>
      <c r="CF121" s="324"/>
      <c r="CG121" s="324"/>
      <c r="CH121" s="324"/>
      <c r="CI121" s="324"/>
      <c r="CJ121" s="324"/>
      <c r="CK121" s="324"/>
      <c r="CL121" s="324"/>
      <c r="CM121" s="324"/>
      <c r="CN121" s="324"/>
      <c r="CO121" s="324"/>
      <c r="CP121" s="324"/>
      <c r="CQ121" s="324"/>
      <c r="CR121" s="324"/>
      <c r="CS121" s="324"/>
      <c r="CT121" s="324"/>
      <c r="CU121" s="324"/>
      <c r="CV121" s="324"/>
      <c r="CW121" s="324"/>
      <c r="CX121" s="324"/>
      <c r="CY121" s="324"/>
      <c r="CZ121" s="324"/>
      <c r="DA121" s="324"/>
      <c r="DB121" s="324"/>
      <c r="DC121" s="324"/>
      <c r="DD121" s="324"/>
      <c r="DE121" s="324"/>
      <c r="DF121" s="324"/>
      <c r="DG121" s="324"/>
      <c r="DH121" s="324"/>
      <c r="DI121" s="324"/>
      <c r="DJ121" s="324"/>
      <c r="DK121" s="324"/>
      <c r="DL121" s="324"/>
      <c r="DM121" s="324"/>
      <c r="DN121" s="324"/>
    </row>
    <row r="122" spans="1:118" ht="19.5" customHeight="1">
      <c r="A122" s="324"/>
      <c r="B122" s="324"/>
      <c r="C122" s="324"/>
      <c r="D122" s="324"/>
      <c r="E122" s="324"/>
      <c r="F122" s="324"/>
      <c r="G122" s="324"/>
      <c r="H122" s="324"/>
      <c r="I122" s="324"/>
      <c r="J122" s="324"/>
      <c r="K122" s="324"/>
      <c r="L122" s="324"/>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24"/>
      <c r="AY122" s="324"/>
      <c r="AZ122" s="324"/>
      <c r="BA122" s="324"/>
      <c r="BB122" s="324"/>
      <c r="BC122" s="324"/>
      <c r="BD122" s="324"/>
      <c r="BE122" s="324"/>
      <c r="BF122" s="324"/>
      <c r="BG122" s="324"/>
      <c r="BH122" s="324"/>
      <c r="BI122" s="324"/>
      <c r="BJ122" s="324"/>
      <c r="BK122" s="324"/>
      <c r="BL122" s="324"/>
      <c r="BM122" s="324"/>
      <c r="BN122" s="324"/>
      <c r="BO122" s="324"/>
      <c r="BP122" s="324"/>
      <c r="BQ122" s="324"/>
      <c r="BR122" s="324"/>
      <c r="BS122" s="324"/>
      <c r="BT122" s="324"/>
      <c r="BU122" s="324"/>
      <c r="BV122" s="324"/>
      <c r="BW122" s="324"/>
      <c r="BX122" s="324"/>
      <c r="BY122" s="324"/>
      <c r="BZ122" s="324"/>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c r="CZ122" s="324"/>
      <c r="DA122" s="324"/>
      <c r="DB122" s="324"/>
      <c r="DC122" s="324"/>
      <c r="DD122" s="324"/>
      <c r="DE122" s="324"/>
      <c r="DF122" s="324"/>
      <c r="DG122" s="324"/>
      <c r="DH122" s="324"/>
      <c r="DI122" s="324"/>
      <c r="DJ122" s="324"/>
      <c r="DK122" s="324"/>
      <c r="DL122" s="324"/>
      <c r="DM122" s="324"/>
      <c r="DN122" s="324"/>
    </row>
    <row r="123" spans="1:118" ht="19.5" customHeight="1">
      <c r="A123" s="324"/>
      <c r="B123" s="324"/>
      <c r="C123" s="324"/>
      <c r="D123" s="324"/>
      <c r="E123" s="324"/>
      <c r="F123" s="324"/>
      <c r="G123" s="324"/>
      <c r="H123" s="324"/>
      <c r="I123" s="324"/>
      <c r="J123" s="324"/>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324"/>
      <c r="AG123" s="324"/>
      <c r="AH123" s="324"/>
      <c r="AI123" s="324"/>
      <c r="AJ123" s="324"/>
      <c r="AK123" s="324"/>
      <c r="AL123" s="324"/>
      <c r="AM123" s="324"/>
      <c r="AN123" s="324"/>
      <c r="AO123" s="324"/>
      <c r="AP123" s="324"/>
      <c r="AQ123" s="324"/>
      <c r="AR123" s="324"/>
      <c r="AS123" s="324"/>
      <c r="AT123" s="324"/>
      <c r="AU123" s="324"/>
      <c r="AV123" s="324"/>
      <c r="AW123" s="324"/>
      <c r="AX123" s="324"/>
      <c r="AY123" s="324"/>
      <c r="AZ123" s="324"/>
      <c r="BA123" s="324"/>
      <c r="BB123" s="324"/>
      <c r="BC123" s="324"/>
      <c r="BD123" s="324"/>
      <c r="BE123" s="324"/>
      <c r="BF123" s="324"/>
      <c r="BG123" s="324"/>
      <c r="BH123" s="324"/>
      <c r="BI123" s="324"/>
      <c r="BJ123" s="324"/>
      <c r="BK123" s="324"/>
      <c r="BL123" s="324"/>
      <c r="BM123" s="324"/>
      <c r="BN123" s="324"/>
      <c r="BO123" s="324"/>
      <c r="BP123" s="324"/>
      <c r="BQ123" s="324"/>
      <c r="BR123" s="324"/>
      <c r="BS123" s="324"/>
      <c r="BT123" s="324"/>
      <c r="BU123" s="324"/>
      <c r="BV123" s="324"/>
      <c r="BW123" s="324"/>
      <c r="BX123" s="324"/>
      <c r="BY123" s="324"/>
      <c r="BZ123" s="324"/>
      <c r="CA123" s="324"/>
      <c r="CB123" s="324"/>
      <c r="CC123" s="324"/>
      <c r="CD123" s="324"/>
      <c r="CE123" s="324"/>
      <c r="CF123" s="324"/>
      <c r="CG123" s="324"/>
      <c r="CH123" s="324"/>
      <c r="CI123" s="324"/>
      <c r="CJ123" s="324"/>
      <c r="CK123" s="324"/>
      <c r="CL123" s="324"/>
      <c r="CM123" s="324"/>
      <c r="CN123" s="324"/>
      <c r="CO123" s="324"/>
      <c r="CP123" s="324"/>
      <c r="CQ123" s="324"/>
      <c r="CR123" s="324"/>
      <c r="CS123" s="324"/>
      <c r="CT123" s="324"/>
      <c r="CU123" s="324"/>
      <c r="CV123" s="324"/>
      <c r="CW123" s="324"/>
      <c r="CX123" s="324"/>
      <c r="CY123" s="324"/>
      <c r="CZ123" s="324"/>
      <c r="DA123" s="324"/>
      <c r="DB123" s="324"/>
      <c r="DC123" s="324"/>
      <c r="DD123" s="324"/>
      <c r="DE123" s="324"/>
      <c r="DF123" s="324"/>
      <c r="DG123" s="324"/>
      <c r="DH123" s="324"/>
      <c r="DI123" s="324"/>
      <c r="DJ123" s="324"/>
      <c r="DK123" s="324"/>
      <c r="DL123" s="324"/>
      <c r="DM123" s="324"/>
      <c r="DN123" s="324"/>
    </row>
    <row r="124" spans="1:118" ht="19.5" customHeight="1">
      <c r="A124" s="324"/>
      <c r="B124" s="324"/>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324"/>
      <c r="AM124" s="324"/>
      <c r="AN124" s="324"/>
      <c r="AO124" s="324"/>
      <c r="AP124" s="324"/>
      <c r="AQ124" s="324"/>
      <c r="AR124" s="324"/>
      <c r="AS124" s="324"/>
      <c r="AT124" s="324"/>
      <c r="AU124" s="324"/>
      <c r="AV124" s="324"/>
      <c r="AW124" s="324"/>
      <c r="AX124" s="324"/>
      <c r="AY124" s="324"/>
      <c r="AZ124" s="324"/>
      <c r="BA124" s="324"/>
      <c r="BB124" s="324"/>
      <c r="BC124" s="324"/>
      <c r="BD124" s="324"/>
      <c r="BE124" s="324"/>
      <c r="BF124" s="324"/>
      <c r="BG124" s="324"/>
      <c r="BH124" s="324"/>
      <c r="BI124" s="324"/>
      <c r="BJ124" s="324"/>
      <c r="BK124" s="324"/>
      <c r="BL124" s="324"/>
      <c r="BM124" s="324"/>
      <c r="BN124" s="324"/>
      <c r="BO124" s="324"/>
      <c r="BP124" s="324"/>
      <c r="BQ124" s="324"/>
      <c r="BR124" s="324"/>
      <c r="BS124" s="324"/>
      <c r="BT124" s="324"/>
      <c r="BU124" s="324"/>
      <c r="BV124" s="324"/>
      <c r="BW124" s="324"/>
      <c r="BX124" s="324"/>
      <c r="BY124" s="324"/>
      <c r="BZ124" s="324"/>
      <c r="CA124" s="324"/>
      <c r="CB124" s="324"/>
      <c r="CC124" s="324"/>
      <c r="CD124" s="324"/>
      <c r="CE124" s="324"/>
      <c r="CF124" s="324"/>
      <c r="CG124" s="324"/>
      <c r="CH124" s="324"/>
      <c r="CI124" s="324"/>
      <c r="CJ124" s="324"/>
      <c r="CK124" s="324"/>
      <c r="CL124" s="324"/>
      <c r="CM124" s="324"/>
      <c r="CN124" s="324"/>
      <c r="CO124" s="324"/>
      <c r="CP124" s="324"/>
      <c r="CQ124" s="324"/>
      <c r="CR124" s="324"/>
      <c r="CS124" s="324"/>
      <c r="CT124" s="324"/>
      <c r="CU124" s="324"/>
      <c r="CV124" s="324"/>
      <c r="CW124" s="324"/>
      <c r="CX124" s="324"/>
      <c r="CY124" s="324"/>
      <c r="CZ124" s="324"/>
      <c r="DA124" s="324"/>
      <c r="DB124" s="324"/>
      <c r="DC124" s="324"/>
      <c r="DD124" s="324"/>
      <c r="DE124" s="324"/>
      <c r="DF124" s="324"/>
      <c r="DG124" s="324"/>
      <c r="DH124" s="324"/>
      <c r="DI124" s="324"/>
      <c r="DJ124" s="324"/>
      <c r="DK124" s="324"/>
      <c r="DL124" s="324"/>
      <c r="DM124" s="324"/>
      <c r="DN124" s="324"/>
    </row>
    <row r="125" spans="1:118" ht="19.5" customHeight="1">
      <c r="A125" s="324"/>
      <c r="B125" s="324"/>
      <c r="C125" s="324"/>
      <c r="D125" s="324"/>
      <c r="E125" s="324"/>
      <c r="F125" s="324"/>
      <c r="G125" s="324"/>
      <c r="H125" s="324"/>
      <c r="I125" s="324"/>
      <c r="J125" s="324"/>
      <c r="K125" s="324"/>
      <c r="L125" s="324"/>
      <c r="M125" s="324"/>
      <c r="N125" s="324"/>
      <c r="O125" s="324"/>
      <c r="P125" s="324"/>
      <c r="Q125" s="324"/>
      <c r="R125" s="324"/>
      <c r="S125" s="324"/>
      <c r="T125" s="324"/>
      <c r="U125" s="324"/>
      <c r="V125" s="324"/>
      <c r="W125" s="324"/>
      <c r="X125" s="324"/>
      <c r="Y125" s="324"/>
      <c r="Z125" s="324"/>
      <c r="AA125" s="324"/>
      <c r="AB125" s="324"/>
      <c r="AC125" s="324"/>
      <c r="AD125" s="324"/>
      <c r="AE125" s="324"/>
      <c r="AF125" s="324"/>
      <c r="AG125" s="324"/>
      <c r="AH125" s="324"/>
      <c r="AI125" s="324"/>
      <c r="AJ125" s="324"/>
      <c r="AK125" s="324"/>
      <c r="AL125" s="324"/>
      <c r="AM125" s="324"/>
      <c r="AN125" s="324"/>
      <c r="AO125" s="324"/>
      <c r="AP125" s="324"/>
      <c r="AQ125" s="324"/>
      <c r="AR125" s="324"/>
      <c r="AS125" s="324"/>
      <c r="AT125" s="324"/>
      <c r="AU125" s="324"/>
      <c r="AV125" s="324"/>
      <c r="AW125" s="324"/>
      <c r="AX125" s="324"/>
      <c r="AY125" s="324"/>
      <c r="AZ125" s="324"/>
      <c r="BA125" s="324"/>
      <c r="BB125" s="324"/>
      <c r="BC125" s="324"/>
      <c r="BD125" s="324"/>
      <c r="BE125" s="324"/>
      <c r="BF125" s="324"/>
      <c r="BG125" s="324"/>
      <c r="BH125" s="324"/>
      <c r="BI125" s="324"/>
      <c r="BJ125" s="324"/>
      <c r="BK125" s="324"/>
      <c r="BL125" s="324"/>
      <c r="BM125" s="324"/>
      <c r="BN125" s="324"/>
      <c r="BO125" s="324"/>
      <c r="BP125" s="324"/>
      <c r="BQ125" s="324"/>
      <c r="BR125" s="324"/>
      <c r="BS125" s="324"/>
      <c r="BT125" s="324"/>
      <c r="BU125" s="324"/>
      <c r="BV125" s="324"/>
      <c r="BW125" s="324"/>
      <c r="BX125" s="324"/>
      <c r="BY125" s="324"/>
      <c r="BZ125" s="324"/>
      <c r="CA125" s="324"/>
      <c r="CB125" s="324"/>
      <c r="CC125" s="324"/>
      <c r="CD125" s="324"/>
      <c r="CE125" s="324"/>
      <c r="CF125" s="324"/>
      <c r="CG125" s="324"/>
      <c r="CH125" s="324"/>
      <c r="CI125" s="324"/>
      <c r="CJ125" s="324"/>
      <c r="CK125" s="324"/>
      <c r="CL125" s="324"/>
      <c r="CM125" s="324"/>
      <c r="CN125" s="324"/>
      <c r="CO125" s="324"/>
      <c r="CP125" s="324"/>
      <c r="CQ125" s="324"/>
      <c r="CR125" s="324"/>
      <c r="CS125" s="324"/>
      <c r="CT125" s="324"/>
      <c r="CU125" s="324"/>
      <c r="CV125" s="324"/>
      <c r="CW125" s="324"/>
      <c r="CX125" s="324"/>
      <c r="CY125" s="324"/>
      <c r="CZ125" s="324"/>
      <c r="DA125" s="324"/>
      <c r="DB125" s="324"/>
      <c r="DC125" s="324"/>
      <c r="DD125" s="324"/>
      <c r="DE125" s="324"/>
      <c r="DF125" s="324"/>
      <c r="DG125" s="324"/>
      <c r="DH125" s="324"/>
      <c r="DI125" s="324"/>
      <c r="DJ125" s="324"/>
      <c r="DK125" s="324"/>
      <c r="DL125" s="324"/>
      <c r="DM125" s="324"/>
      <c r="DN125" s="324"/>
    </row>
    <row r="126" spans="1:118" ht="19.5" customHeight="1">
      <c r="A126" s="324"/>
      <c r="B126" s="324"/>
      <c r="C126" s="324"/>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324"/>
      <c r="Z126" s="324"/>
      <c r="AA126" s="324"/>
      <c r="AB126" s="324"/>
      <c r="AC126" s="324"/>
      <c r="AD126" s="324"/>
      <c r="AE126" s="324"/>
      <c r="AF126" s="324"/>
      <c r="AG126" s="324"/>
      <c r="AH126" s="324"/>
      <c r="AI126" s="324"/>
      <c r="AJ126" s="324"/>
      <c r="AK126" s="324"/>
      <c r="AL126" s="324"/>
      <c r="AM126" s="324"/>
      <c r="AN126" s="324"/>
      <c r="AO126" s="324"/>
      <c r="AP126" s="324"/>
      <c r="AQ126" s="324"/>
      <c r="AR126" s="324"/>
      <c r="AS126" s="324"/>
      <c r="AT126" s="324"/>
      <c r="AU126" s="324"/>
      <c r="AV126" s="324"/>
      <c r="AW126" s="324"/>
      <c r="AX126" s="324"/>
      <c r="AY126" s="324"/>
      <c r="AZ126" s="324"/>
      <c r="BA126" s="324"/>
      <c r="BB126" s="324"/>
      <c r="BC126" s="324"/>
      <c r="BD126" s="324"/>
      <c r="BE126" s="324"/>
      <c r="BF126" s="324"/>
      <c r="BG126" s="324"/>
      <c r="BH126" s="324"/>
      <c r="BI126" s="324"/>
      <c r="BJ126" s="324"/>
      <c r="BK126" s="324"/>
      <c r="BL126" s="324"/>
      <c r="BM126" s="324"/>
      <c r="BN126" s="324"/>
      <c r="BO126" s="324"/>
      <c r="BP126" s="324"/>
      <c r="BQ126" s="324"/>
      <c r="BR126" s="324"/>
      <c r="BS126" s="324"/>
      <c r="BT126" s="324"/>
      <c r="BU126" s="324"/>
      <c r="BV126" s="324"/>
      <c r="BW126" s="324"/>
      <c r="BX126" s="324"/>
      <c r="BY126" s="324"/>
      <c r="BZ126" s="324"/>
      <c r="CA126" s="324"/>
      <c r="CB126" s="324"/>
      <c r="CC126" s="324"/>
      <c r="CD126" s="324"/>
      <c r="CE126" s="324"/>
      <c r="CF126" s="324"/>
      <c r="CG126" s="324"/>
      <c r="CH126" s="324"/>
      <c r="CI126" s="324"/>
      <c r="CJ126" s="324"/>
      <c r="CK126" s="324"/>
      <c r="CL126" s="324"/>
      <c r="CM126" s="324"/>
      <c r="CN126" s="324"/>
      <c r="CO126" s="324"/>
      <c r="CP126" s="324"/>
      <c r="CQ126" s="324"/>
      <c r="CR126" s="324"/>
      <c r="CS126" s="324"/>
      <c r="CT126" s="324"/>
      <c r="CU126" s="324"/>
      <c r="CV126" s="324"/>
      <c r="CW126" s="324"/>
      <c r="CX126" s="324"/>
      <c r="CY126" s="324"/>
      <c r="CZ126" s="324"/>
      <c r="DA126" s="324"/>
      <c r="DB126" s="324"/>
      <c r="DC126" s="324"/>
      <c r="DD126" s="324"/>
      <c r="DE126" s="324"/>
      <c r="DF126" s="324"/>
      <c r="DG126" s="324"/>
      <c r="DH126" s="324"/>
      <c r="DI126" s="324"/>
      <c r="DJ126" s="324"/>
      <c r="DK126" s="324"/>
      <c r="DL126" s="324"/>
      <c r="DM126" s="324"/>
      <c r="DN126" s="324"/>
    </row>
    <row r="127" spans="1:118" ht="19.5" customHeight="1">
      <c r="A127" s="324"/>
      <c r="B127" s="324"/>
      <c r="C127" s="324"/>
      <c r="D127" s="324"/>
      <c r="E127" s="324"/>
      <c r="F127" s="324"/>
      <c r="G127" s="324"/>
      <c r="H127" s="324"/>
      <c r="I127" s="324"/>
      <c r="J127" s="324"/>
      <c r="K127" s="324"/>
      <c r="L127" s="324"/>
      <c r="M127" s="324"/>
      <c r="N127" s="324"/>
      <c r="O127" s="324"/>
      <c r="P127" s="324"/>
      <c r="Q127" s="324"/>
      <c r="R127" s="324"/>
      <c r="S127" s="324"/>
      <c r="T127" s="324"/>
      <c r="U127" s="324"/>
      <c r="V127" s="324"/>
      <c r="W127" s="324"/>
      <c r="X127" s="324"/>
      <c r="Y127" s="324"/>
      <c r="Z127" s="324"/>
      <c r="AA127" s="324"/>
      <c r="AB127" s="324"/>
      <c r="AC127" s="324"/>
      <c r="AD127" s="324"/>
      <c r="AE127" s="324"/>
      <c r="AF127" s="324"/>
      <c r="AG127" s="324"/>
      <c r="AH127" s="324"/>
      <c r="AI127" s="324"/>
      <c r="AJ127" s="324"/>
      <c r="AK127" s="324"/>
      <c r="AL127" s="324"/>
      <c r="AM127" s="324"/>
      <c r="AN127" s="324"/>
      <c r="AO127" s="324"/>
      <c r="AP127" s="324"/>
      <c r="AQ127" s="324"/>
      <c r="AR127" s="324"/>
      <c r="AS127" s="324"/>
      <c r="AT127" s="324"/>
      <c r="AU127" s="324"/>
      <c r="AV127" s="324"/>
      <c r="AW127" s="324"/>
      <c r="AX127" s="324"/>
      <c r="AY127" s="324"/>
      <c r="AZ127" s="324"/>
      <c r="BA127" s="324"/>
      <c r="BB127" s="324"/>
      <c r="BC127" s="324"/>
      <c r="BD127" s="324"/>
      <c r="BE127" s="324"/>
      <c r="BF127" s="324"/>
      <c r="BG127" s="324"/>
      <c r="BH127" s="324"/>
      <c r="BI127" s="324"/>
      <c r="BJ127" s="324"/>
      <c r="BK127" s="324"/>
      <c r="BL127" s="324"/>
      <c r="BM127" s="324"/>
      <c r="BN127" s="324"/>
      <c r="BO127" s="324"/>
      <c r="BP127" s="324"/>
      <c r="BQ127" s="324"/>
      <c r="BR127" s="324"/>
      <c r="BS127" s="324"/>
      <c r="BT127" s="324"/>
      <c r="BU127" s="324"/>
      <c r="BV127" s="324"/>
      <c r="BW127" s="324"/>
      <c r="BX127" s="324"/>
      <c r="BY127" s="324"/>
      <c r="BZ127" s="324"/>
      <c r="CA127" s="324"/>
      <c r="CB127" s="324"/>
      <c r="CC127" s="324"/>
      <c r="CD127" s="324"/>
      <c r="CE127" s="324"/>
      <c r="CF127" s="324"/>
      <c r="CG127" s="324"/>
      <c r="CH127" s="324"/>
      <c r="CI127" s="324"/>
      <c r="CJ127" s="324"/>
      <c r="CK127" s="324"/>
      <c r="CL127" s="324"/>
      <c r="CM127" s="324"/>
      <c r="CN127" s="324"/>
      <c r="CO127" s="324"/>
      <c r="CP127" s="324"/>
      <c r="CQ127" s="324"/>
      <c r="CR127" s="324"/>
      <c r="CS127" s="324"/>
      <c r="CT127" s="324"/>
      <c r="CU127" s="324"/>
      <c r="CV127" s="324"/>
      <c r="CW127" s="324"/>
      <c r="CX127" s="324"/>
      <c r="CY127" s="324"/>
      <c r="CZ127" s="324"/>
      <c r="DA127" s="324"/>
      <c r="DB127" s="324"/>
      <c r="DC127" s="324"/>
      <c r="DD127" s="324"/>
      <c r="DE127" s="324"/>
      <c r="DF127" s="324"/>
      <c r="DG127" s="324"/>
      <c r="DH127" s="324"/>
      <c r="DI127" s="324"/>
      <c r="DJ127" s="324"/>
      <c r="DK127" s="324"/>
      <c r="DL127" s="324"/>
      <c r="DM127" s="324"/>
      <c r="DN127" s="324"/>
    </row>
  </sheetData>
  <sheetProtection/>
  <mergeCells count="6">
    <mergeCell ref="A2:G2"/>
    <mergeCell ref="F7:G7"/>
    <mergeCell ref="F8:G8"/>
    <mergeCell ref="B7:E7"/>
    <mergeCell ref="A7:A8"/>
    <mergeCell ref="D8:E8"/>
  </mergeCells>
  <printOptions horizontalCentered="1" verticalCentered="1"/>
  <pageMargins left="0.3937007874015748" right="0.3937007874015748" top="0.3937007874015748" bottom="0.3937007874015748" header="0" footer="0"/>
  <pageSetup fitToHeight="1" fitToWidth="1" orientation="landscape" paperSize="9" scale="64"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E19"/>
  <sheetViews>
    <sheetView showGridLines="0" zoomScaleSheetLayoutView="100" zoomScalePageLayoutView="0" workbookViewId="0" topLeftCell="A40">
      <selection activeCell="F42" sqref="F42"/>
    </sheetView>
  </sheetViews>
  <sheetFormatPr defaultColWidth="40.7109375" defaultRowHeight="30" customHeight="1"/>
  <cols>
    <col min="1" max="1" width="7.00390625" style="235" customWidth="1"/>
    <col min="2" max="2" width="77.57421875" style="3" customWidth="1"/>
    <col min="3" max="3" width="17.00390625" style="3" customWidth="1"/>
    <col min="4" max="4" width="17.421875" style="3" bestFit="1" customWidth="1"/>
    <col min="5" max="16384" width="40.7109375" style="3" customWidth="1"/>
  </cols>
  <sheetData>
    <row r="1" spans="1:4" s="209" customFormat="1" ht="30" customHeight="1">
      <c r="A1" s="206" t="s">
        <v>286</v>
      </c>
      <c r="B1" s="207"/>
      <c r="C1" s="208"/>
      <c r="D1" s="207"/>
    </row>
    <row r="2" spans="1:4" ht="30" customHeight="1">
      <c r="A2" s="210" t="s">
        <v>36</v>
      </c>
      <c r="B2" s="211"/>
      <c r="C2" s="111"/>
      <c r="D2" s="212" t="s">
        <v>462</v>
      </c>
    </row>
    <row r="3" spans="1:3" ht="12" customHeight="1">
      <c r="A3" s="213"/>
      <c r="B3" s="214"/>
      <c r="C3" s="9"/>
    </row>
    <row r="4" spans="1:4" ht="31.5" customHeight="1">
      <c r="A4" s="115" t="s">
        <v>16</v>
      </c>
      <c r="B4" s="215" t="s">
        <v>631</v>
      </c>
      <c r="C4" s="822"/>
      <c r="D4" s="822"/>
    </row>
    <row r="5" spans="1:4" ht="17.25" customHeight="1">
      <c r="A5" s="216"/>
      <c r="B5" s="217"/>
      <c r="C5" s="218"/>
      <c r="D5" s="218"/>
    </row>
    <row r="6" spans="1:4" s="222" customFormat="1" ht="12.75" customHeight="1">
      <c r="A6" s="219"/>
      <c r="B6" s="220"/>
      <c r="C6" s="221" t="s">
        <v>291</v>
      </c>
      <c r="D6" s="221" t="s">
        <v>136</v>
      </c>
    </row>
    <row r="7" spans="1:4" s="225" customFormat="1" ht="30" customHeight="1">
      <c r="A7" s="820" t="s">
        <v>456</v>
      </c>
      <c r="B7" s="223" t="s">
        <v>294</v>
      </c>
      <c r="C7" s="224">
        <v>0</v>
      </c>
      <c r="D7" s="224">
        <v>0</v>
      </c>
    </row>
    <row r="8" spans="1:4" s="225" customFormat="1" ht="30" customHeight="1">
      <c r="A8" s="821"/>
      <c r="B8" s="223" t="s">
        <v>295</v>
      </c>
      <c r="C8" s="224">
        <v>0</v>
      </c>
      <c r="D8" s="224">
        <v>0</v>
      </c>
    </row>
    <row r="9" spans="1:4" s="225" customFormat="1" ht="13.5" customHeight="1">
      <c r="A9" s="216"/>
      <c r="B9" s="217"/>
      <c r="C9" s="9"/>
      <c r="D9" s="9"/>
    </row>
    <row r="10" spans="1:4" s="225" customFormat="1" ht="36.75" customHeight="1">
      <c r="A10" s="226" t="s">
        <v>452</v>
      </c>
      <c r="B10" s="215" t="s">
        <v>596</v>
      </c>
      <c r="C10" s="227"/>
      <c r="D10" s="228"/>
    </row>
    <row r="11" spans="1:5" ht="21.75" customHeight="1">
      <c r="A11" s="216"/>
      <c r="B11" s="229"/>
      <c r="C11" s="230"/>
      <c r="D11" s="230"/>
      <c r="E11" s="231"/>
    </row>
    <row r="12" spans="1:4" s="234" customFormat="1" ht="65.25" customHeight="1">
      <c r="A12" s="232" t="s">
        <v>453</v>
      </c>
      <c r="B12" s="233" t="s">
        <v>614</v>
      </c>
      <c r="C12" s="823"/>
      <c r="D12" s="824"/>
    </row>
    <row r="13" spans="2:3" ht="20.25" customHeight="1">
      <c r="B13" s="9"/>
      <c r="C13" s="9"/>
    </row>
    <row r="14" spans="1:4" s="234" customFormat="1" ht="54.75" customHeight="1">
      <c r="A14" s="232" t="s">
        <v>454</v>
      </c>
      <c r="B14" s="233" t="s">
        <v>615</v>
      </c>
      <c r="C14" s="825" t="s">
        <v>595</v>
      </c>
      <c r="D14" s="826"/>
    </row>
    <row r="15" ht="20.25" customHeight="1"/>
    <row r="16" spans="1:4" s="225" customFormat="1" ht="83.25" customHeight="1">
      <c r="A16" s="226" t="s">
        <v>455</v>
      </c>
      <c r="B16" s="215" t="s">
        <v>702</v>
      </c>
      <c r="C16" s="227"/>
      <c r="D16" s="228"/>
    </row>
    <row r="17" spans="1:4" s="225" customFormat="1" ht="26.25" customHeight="1">
      <c r="A17" s="216"/>
      <c r="B17" s="236"/>
      <c r="C17" s="9"/>
      <c r="D17" s="9"/>
    </row>
    <row r="18" spans="1:4" ht="51" customHeight="1">
      <c r="A18" s="736" t="s">
        <v>630</v>
      </c>
      <c r="B18" s="294" t="s">
        <v>632</v>
      </c>
      <c r="C18" s="295"/>
      <c r="D18" s="296"/>
    </row>
    <row r="19" spans="2:4" ht="30" customHeight="1">
      <c r="B19" s="737" t="s">
        <v>703</v>
      </c>
      <c r="C19" s="191"/>
      <c r="D19" s="191"/>
    </row>
  </sheetData>
  <sheetProtection/>
  <mergeCells count="4">
    <mergeCell ref="A7:A8"/>
    <mergeCell ref="C4:D4"/>
    <mergeCell ref="C12:D12"/>
    <mergeCell ref="C14:D14"/>
  </mergeCells>
  <printOptions horizontalCentered="1"/>
  <pageMargins left="0.3937007874015748" right="0.3937007874015748" top="0.3937007874015748" bottom="0.3937007874015748" header="0" footer="0.1968503937007874"/>
  <pageSetup fitToHeight="1" fitToWidth="1" horizontalDpi="300" verticalDpi="300" orientation="portrait" paperSize="9" scale="78" r:id="rId2"/>
  <headerFooter alignWithMargins="0">
    <oddFooter>&amp;C&amp;"Times New Roman,Normale\&amp;8- STUDI RIUNITI -
5</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C47"/>
  <sheetViews>
    <sheetView showGridLines="0" zoomScale="75" zoomScaleNormal="75" zoomScalePageLayoutView="0" workbookViewId="0" topLeftCell="A1">
      <selection activeCell="A29" sqref="A29"/>
    </sheetView>
  </sheetViews>
  <sheetFormatPr defaultColWidth="8.8515625" defaultRowHeight="18" customHeight="1"/>
  <cols>
    <col min="1" max="1" width="141.421875" style="8" customWidth="1"/>
    <col min="2" max="2" width="39.7109375" style="8" customWidth="1"/>
    <col min="3" max="3" width="14.140625" style="8" customWidth="1"/>
    <col min="4" max="16384" width="8.8515625" style="8" customWidth="1"/>
  </cols>
  <sheetData>
    <row r="1" ht="32.25" customHeight="1">
      <c r="A1" s="209" t="s">
        <v>602</v>
      </c>
    </row>
    <row r="2" spans="1:2" ht="27" customHeight="1">
      <c r="A2" s="665" t="s">
        <v>83</v>
      </c>
      <c r="B2" s="569"/>
    </row>
    <row r="3" spans="1:2" ht="68.25" customHeight="1">
      <c r="A3" s="666"/>
      <c r="B3" s="667">
        <f>+'DETT VE'!B5+'DETT VE'!B9</f>
        <v>0</v>
      </c>
    </row>
    <row r="4" spans="1:2" ht="27" customHeight="1">
      <c r="A4" s="665" t="s">
        <v>84</v>
      </c>
      <c r="B4" s="569"/>
    </row>
    <row r="5" spans="1:2" ht="33" customHeight="1">
      <c r="A5" s="668" t="s">
        <v>14</v>
      </c>
      <c r="B5" s="669">
        <f>+'DETT VE'!C12+'DETT VE'!B13</f>
        <v>0</v>
      </c>
    </row>
    <row r="6" spans="1:2" ht="33" customHeight="1">
      <c r="A6" s="668" t="s">
        <v>45</v>
      </c>
      <c r="B6" s="670"/>
    </row>
    <row r="7" spans="1:2" ht="33" customHeight="1">
      <c r="A7" s="671" t="s">
        <v>89</v>
      </c>
      <c r="B7" s="672">
        <f>SUM(B3:B6)</f>
        <v>0</v>
      </c>
    </row>
    <row r="8" ht="15.75"/>
    <row r="9" ht="15.75"/>
    <row r="10" ht="15.75"/>
    <row r="11" ht="15.75"/>
    <row r="12" spans="1:2" ht="18" customHeight="1">
      <c r="A12" s="187" t="s">
        <v>90</v>
      </c>
      <c r="B12" s="673" t="s">
        <v>518</v>
      </c>
    </row>
    <row r="13" ht="18" customHeight="1">
      <c r="A13" s="8" t="s">
        <v>366</v>
      </c>
    </row>
    <row r="14" spans="1:3" ht="18" customHeight="1">
      <c r="A14" s="324" t="s">
        <v>91</v>
      </c>
      <c r="B14" s="324"/>
      <c r="C14" s="324"/>
    </row>
    <row r="15" spans="1:3" ht="18" customHeight="1">
      <c r="A15" s="663"/>
      <c r="B15" s="324"/>
      <c r="C15" s="324"/>
    </row>
    <row r="16" spans="1:3" ht="18" customHeight="1">
      <c r="A16" s="664"/>
      <c r="B16" s="324"/>
      <c r="C16" s="324"/>
    </row>
    <row r="17" spans="1:3" ht="18" customHeight="1">
      <c r="A17" s="664"/>
      <c r="B17" s="324"/>
      <c r="C17" s="324"/>
    </row>
    <row r="18" spans="1:3" ht="18" customHeight="1">
      <c r="A18" s="664"/>
      <c r="B18" s="324"/>
      <c r="C18" s="324"/>
    </row>
    <row r="19" spans="1:3" ht="18" customHeight="1">
      <c r="A19" s="663"/>
      <c r="B19" s="324"/>
      <c r="C19" s="324"/>
    </row>
    <row r="20" spans="1:3" ht="18" customHeight="1">
      <c r="A20" s="663"/>
      <c r="B20" s="324"/>
      <c r="C20" s="324"/>
    </row>
    <row r="21" spans="1:3" ht="18" customHeight="1">
      <c r="A21" s="664"/>
      <c r="B21" s="324"/>
      <c r="C21" s="324"/>
    </row>
    <row r="22" spans="1:3" ht="18" customHeight="1">
      <c r="A22" s="663"/>
      <c r="B22" s="324"/>
      <c r="C22" s="324"/>
    </row>
    <row r="23" spans="1:3" ht="18" customHeight="1">
      <c r="A23" s="663"/>
      <c r="B23" s="324"/>
      <c r="C23" s="324"/>
    </row>
    <row r="24" spans="1:3" ht="18" customHeight="1">
      <c r="A24" s="663"/>
      <c r="B24" s="324"/>
      <c r="C24" s="324"/>
    </row>
    <row r="25" spans="1:3" ht="18" customHeight="1">
      <c r="A25" s="663"/>
      <c r="B25" s="324"/>
      <c r="C25" s="324"/>
    </row>
    <row r="26" spans="1:3" ht="18" customHeight="1">
      <c r="A26" s="664"/>
      <c r="B26" s="324"/>
      <c r="C26" s="324"/>
    </row>
    <row r="27" spans="1:3" ht="18" customHeight="1">
      <c r="A27" s="663" t="s">
        <v>366</v>
      </c>
      <c r="B27" s="324"/>
      <c r="C27" s="324"/>
    </row>
    <row r="28" spans="1:3" ht="18" customHeight="1">
      <c r="A28" s="664"/>
      <c r="B28" s="619"/>
      <c r="C28" s="620"/>
    </row>
    <row r="29" ht="18" customHeight="1">
      <c r="A29" s="663"/>
    </row>
    <row r="38" ht="18" customHeight="1">
      <c r="A38" s="288"/>
    </row>
    <row r="39" ht="18" customHeight="1">
      <c r="A39" s="288"/>
    </row>
    <row r="40" ht="18" customHeight="1">
      <c r="A40" s="288"/>
    </row>
    <row r="41" ht="18" customHeight="1">
      <c r="A41" s="288"/>
    </row>
    <row r="42" ht="18" customHeight="1">
      <c r="A42" s="288"/>
    </row>
    <row r="43" ht="18" customHeight="1">
      <c r="A43" s="288"/>
    </row>
    <row r="44" ht="18" customHeight="1">
      <c r="A44" s="288"/>
    </row>
    <row r="45" ht="18" customHeight="1">
      <c r="A45" s="288"/>
    </row>
    <row r="46" ht="18" customHeight="1">
      <c r="A46" s="288"/>
    </row>
    <row r="47" ht="18" customHeight="1">
      <c r="A47" s="288"/>
    </row>
  </sheetData>
  <sheetProtection/>
  <printOptions horizontalCentered="1"/>
  <pageMargins left="0.3937007874015748" right="0.3937007874015748" top="0.3937007874015748" bottom="0.3937007874015748" header="0" footer="0.5118110236220472"/>
  <pageSetup fitToHeight="1" fitToWidth="1" orientation="landscape" paperSize="9" scale="7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C33"/>
  <sheetViews>
    <sheetView showGridLines="0" zoomScale="75" zoomScaleNormal="75" zoomScalePageLayoutView="0" workbookViewId="0" topLeftCell="A24">
      <selection activeCell="A25" sqref="A25"/>
    </sheetView>
  </sheetViews>
  <sheetFormatPr defaultColWidth="8.8515625" defaultRowHeight="19.5" customHeight="1"/>
  <cols>
    <col min="1" max="1" width="98.140625" style="8" customWidth="1"/>
    <col min="2" max="2" width="34.57421875" style="8" customWidth="1"/>
    <col min="3" max="3" width="18.421875" style="5" customWidth="1"/>
    <col min="4" max="16384" width="8.8515625" style="8" customWidth="1"/>
  </cols>
  <sheetData>
    <row r="1" spans="1:2" ht="26.25" customHeight="1">
      <c r="A1" s="674" t="s">
        <v>197</v>
      </c>
      <c r="B1" s="241"/>
    </row>
    <row r="2" spans="1:2" ht="19.5" customHeight="1">
      <c r="A2" s="675"/>
      <c r="B2" s="350"/>
    </row>
    <row r="3" spans="1:3" s="350" customFormat="1" ht="24" customHeight="1" thickBot="1">
      <c r="A3" s="621" t="s">
        <v>362</v>
      </c>
      <c r="C3" s="676"/>
    </row>
    <row r="4" spans="1:2" ht="19.5" customHeight="1">
      <c r="A4" s="677" t="s">
        <v>199</v>
      </c>
      <c r="B4" s="678"/>
    </row>
    <row r="5" spans="1:2" ht="19.5" customHeight="1">
      <c r="A5" s="679"/>
      <c r="B5" s="680"/>
    </row>
    <row r="6" spans="1:2" ht="24.75" customHeight="1">
      <c r="A6" s="681" t="s">
        <v>371</v>
      </c>
      <c r="B6" s="682">
        <f>+'DETT VE'!C12</f>
        <v>0</v>
      </c>
    </row>
    <row r="7" spans="1:3" ht="23.25" customHeight="1">
      <c r="A7" s="683" t="s">
        <v>363</v>
      </c>
      <c r="B7" s="684">
        <f>+'DETT VE'!B9</f>
        <v>0</v>
      </c>
      <c r="C7" s="685" t="s">
        <v>293</v>
      </c>
    </row>
    <row r="8" spans="1:3" ht="23.25" customHeight="1">
      <c r="A8" s="686" t="s">
        <v>663</v>
      </c>
      <c r="B8" s="682">
        <v>0</v>
      </c>
      <c r="C8" s="685" t="s">
        <v>364</v>
      </c>
    </row>
    <row r="9" spans="1:3" ht="23.25" customHeight="1">
      <c r="A9" s="686" t="s">
        <v>664</v>
      </c>
      <c r="B9" s="682">
        <v>0</v>
      </c>
      <c r="C9" s="685" t="s">
        <v>293</v>
      </c>
    </row>
    <row r="10" spans="1:2" ht="23.25" customHeight="1">
      <c r="A10" s="687" t="s">
        <v>285</v>
      </c>
      <c r="B10" s="688">
        <f>SUM(B6:B9)</f>
        <v>0</v>
      </c>
    </row>
    <row r="11" spans="1:3" ht="23.25" customHeight="1" thickBot="1">
      <c r="A11" s="689" t="s">
        <v>198</v>
      </c>
      <c r="B11" s="690">
        <v>0</v>
      </c>
      <c r="C11" s="691">
        <f>+B10-B11</f>
        <v>0</v>
      </c>
    </row>
    <row r="12" spans="1:2" ht="23.25" customHeight="1" thickBot="1">
      <c r="A12" s="110"/>
      <c r="B12" s="692"/>
    </row>
    <row r="13" spans="1:2" ht="19.5" customHeight="1">
      <c r="A13" s="677" t="s">
        <v>200</v>
      </c>
      <c r="B13" s="678"/>
    </row>
    <row r="14" spans="1:2" ht="19.5" customHeight="1">
      <c r="A14" s="679"/>
      <c r="B14" s="680"/>
    </row>
    <row r="15" spans="1:2" ht="23.25" customHeight="1">
      <c r="A15" s="681" t="s">
        <v>509</v>
      </c>
      <c r="B15" s="682">
        <v>0</v>
      </c>
    </row>
    <row r="16" spans="1:2" ht="23.25" customHeight="1">
      <c r="A16" s="687" t="s">
        <v>285</v>
      </c>
      <c r="B16" s="688">
        <f>SUM(B15:B15)</f>
        <v>0</v>
      </c>
    </row>
    <row r="17" spans="1:3" ht="23.25" customHeight="1" thickBot="1">
      <c r="A17" s="689" t="s">
        <v>201</v>
      </c>
      <c r="B17" s="690">
        <v>0</v>
      </c>
      <c r="C17" s="691">
        <f>+B16-B17</f>
        <v>0</v>
      </c>
    </row>
    <row r="18" spans="1:2" ht="23.25" customHeight="1">
      <c r="A18" s="110"/>
      <c r="B18" s="692"/>
    </row>
    <row r="20" ht="19.5" customHeight="1" thickBot="1">
      <c r="A20" s="209" t="s">
        <v>365</v>
      </c>
    </row>
    <row r="21" spans="1:2" ht="19.5" customHeight="1">
      <c r="A21" s="677" t="s">
        <v>202</v>
      </c>
      <c r="B21" s="678"/>
    </row>
    <row r="22" spans="1:2" ht="19.5" customHeight="1">
      <c r="A22" s="679"/>
      <c r="B22" s="680"/>
    </row>
    <row r="23" spans="1:2" ht="19.5" customHeight="1">
      <c r="A23" s="681" t="s">
        <v>372</v>
      </c>
      <c r="B23" s="682">
        <f>+VF1!C59</f>
        <v>0</v>
      </c>
    </row>
    <row r="24" spans="1:3" ht="23.25" customHeight="1">
      <c r="A24" s="686" t="s">
        <v>665</v>
      </c>
      <c r="B24" s="682">
        <v>0</v>
      </c>
      <c r="C24" s="685" t="s">
        <v>364</v>
      </c>
    </row>
    <row r="25" spans="1:3" ht="23.25" customHeight="1">
      <c r="A25" s="686" t="s">
        <v>666</v>
      </c>
      <c r="B25" s="682">
        <v>0</v>
      </c>
      <c r="C25" s="685" t="s">
        <v>293</v>
      </c>
    </row>
    <row r="26" spans="1:3" s="187" customFormat="1" ht="23.25" customHeight="1">
      <c r="A26" s="693" t="s">
        <v>290</v>
      </c>
      <c r="B26" s="688">
        <f>SUM(B23:B25)</f>
        <v>0</v>
      </c>
      <c r="C26" s="694"/>
    </row>
    <row r="27" spans="1:3" ht="23.25" customHeight="1" thickBot="1">
      <c r="A27" s="689" t="s">
        <v>203</v>
      </c>
      <c r="B27" s="695">
        <v>0</v>
      </c>
      <c r="C27" s="691">
        <f>+B26-B27</f>
        <v>0</v>
      </c>
    </row>
    <row r="28" ht="19.5" customHeight="1" thickBot="1"/>
    <row r="29" spans="1:2" ht="19.5" customHeight="1">
      <c r="A29" s="677" t="s">
        <v>204</v>
      </c>
      <c r="B29" s="678"/>
    </row>
    <row r="30" spans="1:2" ht="19.5" customHeight="1">
      <c r="A30" s="679"/>
      <c r="B30" s="680"/>
    </row>
    <row r="31" spans="1:2" ht="19.5" customHeight="1">
      <c r="A31" s="681" t="s">
        <v>213</v>
      </c>
      <c r="B31" s="682">
        <f>+VF1!C58</f>
        <v>0</v>
      </c>
    </row>
    <row r="32" spans="1:2" ht="19.5" customHeight="1">
      <c r="A32" s="687" t="s">
        <v>285</v>
      </c>
      <c r="B32" s="696">
        <f>SUM(B31:B31)</f>
        <v>0</v>
      </c>
    </row>
    <row r="33" spans="1:3" ht="19.5" customHeight="1" thickBot="1">
      <c r="A33" s="689" t="s">
        <v>214</v>
      </c>
      <c r="B33" s="695">
        <v>0</v>
      </c>
      <c r="C33" s="691">
        <f>+B32-B33</f>
        <v>0</v>
      </c>
    </row>
  </sheetData>
  <sheetProtection/>
  <printOptions horizontalCentered="1"/>
  <pageMargins left="0.3937007874015748" right="0.3937007874015748" top="0.3937007874015748" bottom="0.5905511811023623" header="0" footer="0.1968503937007874"/>
  <pageSetup fitToHeight="1" fitToWidth="1" orientation="landscape" paperSize="9" scale="78" r:id="rId1"/>
  <headerFooter alignWithMargins="0">
    <oddFooter>&amp;C&amp;"Times New Roman,Normale\&amp;8- STUDI RIUNITI -
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6">
      <selection activeCell="B17" sqref="B17:C17"/>
    </sheetView>
  </sheetViews>
  <sheetFormatPr defaultColWidth="9.140625" defaultRowHeight="12.75"/>
  <cols>
    <col min="1" max="1" width="4.8515625" style="283" customWidth="1"/>
    <col min="2" max="2" width="53.8515625" style="283" customWidth="1"/>
    <col min="3" max="3" width="37.421875" style="283" customWidth="1"/>
    <col min="4" max="4" width="24.28125" style="283" customWidth="1"/>
    <col min="5" max="16384" width="9.140625" style="283" customWidth="1"/>
  </cols>
  <sheetData>
    <row r="1" spans="1:4" s="699" customFormat="1" ht="21.75" customHeight="1">
      <c r="A1" s="697" t="s">
        <v>252</v>
      </c>
      <c r="B1" s="698"/>
      <c r="C1" s="698"/>
      <c r="D1" s="698"/>
    </row>
    <row r="2" spans="1:4" ht="37.5" customHeight="1">
      <c r="A2" s="504"/>
      <c r="B2" s="504"/>
      <c r="C2" s="504"/>
      <c r="D2" s="504"/>
    </row>
    <row r="3" spans="1:4" ht="28.5" customHeight="1">
      <c r="A3" s="700"/>
      <c r="B3" s="701" t="s">
        <v>257</v>
      </c>
      <c r="C3" s="702" t="s">
        <v>360</v>
      </c>
      <c r="D3" s="703">
        <f>+VH!C20</f>
        <v>0</v>
      </c>
    </row>
    <row r="4" spans="1:4" ht="31.5">
      <c r="A4" s="431"/>
      <c r="B4" s="704" t="s">
        <v>667</v>
      </c>
      <c r="C4" s="705" t="s">
        <v>361</v>
      </c>
      <c r="D4" s="706">
        <f>+VH!B20</f>
        <v>0</v>
      </c>
    </row>
    <row r="5" spans="1:4" ht="36" customHeight="1">
      <c r="A5" s="700"/>
      <c r="B5" s="910" t="s">
        <v>256</v>
      </c>
      <c r="C5" s="702" t="s">
        <v>164</v>
      </c>
      <c r="D5" s="703">
        <f>-IF(VF2!C48&lt;0,VF2!C48,0)</f>
        <v>0</v>
      </c>
    </row>
    <row r="6" spans="1:4" ht="35.25" customHeight="1">
      <c r="A6" s="431"/>
      <c r="B6" s="912"/>
      <c r="C6" s="705" t="s">
        <v>165</v>
      </c>
      <c r="D6" s="706">
        <f>+IF(VF2!C48&gt;0,VF2!C48,0)</f>
        <v>0</v>
      </c>
    </row>
    <row r="7" spans="1:4" ht="30.75" customHeight="1">
      <c r="A7" s="700"/>
      <c r="B7" s="910" t="s">
        <v>258</v>
      </c>
      <c r="C7" s="707" t="s">
        <v>668</v>
      </c>
      <c r="D7" s="708">
        <f>+VL!C32</f>
        <v>0</v>
      </c>
    </row>
    <row r="8" spans="1:4" ht="28.5" customHeight="1">
      <c r="A8" s="431"/>
      <c r="B8" s="911"/>
      <c r="C8" s="705" t="s">
        <v>669</v>
      </c>
      <c r="D8" s="706">
        <f>+VL!D33</f>
        <v>0</v>
      </c>
    </row>
    <row r="9" spans="1:4" ht="28.5" customHeight="1">
      <c r="A9" s="434" t="s">
        <v>64</v>
      </c>
      <c r="B9" s="709" t="s">
        <v>65</v>
      </c>
      <c r="C9" s="710"/>
      <c r="D9" s="711"/>
    </row>
    <row r="10" spans="2:4" ht="24" customHeight="1">
      <c r="B10" s="913" t="s">
        <v>590</v>
      </c>
      <c r="C10" s="712" t="s">
        <v>259</v>
      </c>
      <c r="D10" s="708">
        <v>0</v>
      </c>
    </row>
    <row r="11" spans="1:4" ht="24" customHeight="1">
      <c r="A11" s="138" t="s">
        <v>254</v>
      </c>
      <c r="B11" s="914"/>
      <c r="C11" s="713" t="s">
        <v>588</v>
      </c>
      <c r="D11" s="714">
        <v>0</v>
      </c>
    </row>
    <row r="12" spans="1:4" ht="24" customHeight="1">
      <c r="A12" s="431" t="s">
        <v>255</v>
      </c>
      <c r="B12" s="915"/>
      <c r="C12" s="715" t="s">
        <v>589</v>
      </c>
      <c r="D12" s="706">
        <v>0</v>
      </c>
    </row>
    <row r="13" spans="1:4" ht="15.75">
      <c r="A13" s="504"/>
      <c r="B13" s="716"/>
      <c r="C13" s="717"/>
      <c r="D13" s="279"/>
    </row>
    <row r="14" spans="1:4" s="286" customFormat="1" ht="15.75">
      <c r="A14" s="279"/>
      <c r="B14" s="504"/>
      <c r="C14" s="504"/>
      <c r="D14" s="504"/>
    </row>
    <row r="15" ht="13.5" thickBot="1"/>
    <row r="16" spans="1:4" ht="12.75">
      <c r="A16" s="718" t="s">
        <v>253</v>
      </c>
      <c r="B16" s="719" t="s">
        <v>566</v>
      </c>
      <c r="C16" s="720" t="s">
        <v>568</v>
      </c>
      <c r="D16" s="721"/>
    </row>
    <row r="17" spans="1:4" ht="29.25" customHeight="1" thickBot="1">
      <c r="A17" s="722"/>
      <c r="B17" s="916" t="s">
        <v>567</v>
      </c>
      <c r="C17" s="916"/>
      <c r="D17" s="723"/>
    </row>
  </sheetData>
  <sheetProtection/>
  <mergeCells count="4">
    <mergeCell ref="B7:B8"/>
    <mergeCell ref="B5:B6"/>
    <mergeCell ref="B10:B12"/>
    <mergeCell ref="B17:C17"/>
  </mergeCells>
  <printOptions horizontalCentered="1"/>
  <pageMargins left="0.7874015748031497" right="0.7874015748031497" top="0.984251968503937" bottom="0.984251968503937" header="0.5118110236220472" footer="0.5118110236220472"/>
  <pageSetup fitToHeight="1" fitToWidth="1" orientation="landscape" paperSize="9" r:id="rId2"/>
  <drawing r:id="rId1"/>
</worksheet>
</file>

<file path=xl/worksheets/sheet23.xml><?xml version="1.0" encoding="utf-8"?>
<worksheet xmlns="http://schemas.openxmlformats.org/spreadsheetml/2006/main" xmlns:r="http://schemas.openxmlformats.org/officeDocument/2006/relationships">
  <dimension ref="A2:B30"/>
  <sheetViews>
    <sheetView zoomScalePageLayoutView="0" workbookViewId="0" topLeftCell="A1">
      <selection activeCell="D10" sqref="D10"/>
    </sheetView>
  </sheetViews>
  <sheetFormatPr defaultColWidth="9.140625" defaultRowHeight="12.75"/>
  <cols>
    <col min="1" max="1" width="24.00390625" style="724" customWidth="1"/>
    <col min="2" max="2" width="62.28125" style="725" customWidth="1"/>
    <col min="3" max="3" width="9.140625" style="724" customWidth="1"/>
    <col min="4" max="16384" width="9.140625" style="725" customWidth="1"/>
  </cols>
  <sheetData>
    <row r="2" spans="1:2" ht="17.25" customHeight="1">
      <c r="A2" s="920" t="s">
        <v>27</v>
      </c>
      <c r="B2" s="921"/>
    </row>
    <row r="3" ht="12">
      <c r="A3" s="810"/>
    </row>
    <row r="4" spans="1:2" ht="12">
      <c r="A4" s="917" t="s">
        <v>407</v>
      </c>
      <c r="B4" s="726" t="s">
        <v>670</v>
      </c>
    </row>
    <row r="5" spans="1:2" ht="48">
      <c r="A5" s="918"/>
      <c r="B5" s="727" t="s">
        <v>671</v>
      </c>
    </row>
    <row r="6" spans="1:2" ht="24">
      <c r="A6" s="918"/>
      <c r="B6" s="727" t="s">
        <v>672</v>
      </c>
    </row>
    <row r="7" spans="1:2" ht="12">
      <c r="A7" s="918"/>
      <c r="B7" s="727" t="s">
        <v>673</v>
      </c>
    </row>
    <row r="8" spans="1:2" ht="12">
      <c r="A8" s="918"/>
      <c r="B8" s="727" t="s">
        <v>674</v>
      </c>
    </row>
    <row r="9" spans="1:2" ht="24">
      <c r="A9" s="918"/>
      <c r="B9" s="727" t="s">
        <v>675</v>
      </c>
    </row>
    <row r="10" spans="1:2" ht="24">
      <c r="A10" s="918"/>
      <c r="B10" s="727" t="s">
        <v>676</v>
      </c>
    </row>
    <row r="11" spans="1:2" ht="12">
      <c r="A11" s="918"/>
      <c r="B11" s="727" t="s">
        <v>677</v>
      </c>
    </row>
    <row r="12" spans="1:2" ht="60">
      <c r="A12" s="919"/>
      <c r="B12" s="728" t="s">
        <v>678</v>
      </c>
    </row>
    <row r="13" ht="12">
      <c r="A13" s="810"/>
    </row>
    <row r="14" spans="1:2" ht="16.5" customHeight="1">
      <c r="A14" s="920" t="s">
        <v>28</v>
      </c>
      <c r="B14" s="921"/>
    </row>
    <row r="15" ht="12">
      <c r="A15" s="810"/>
    </row>
    <row r="16" spans="1:2" ht="36">
      <c r="A16" s="917" t="s">
        <v>29</v>
      </c>
      <c r="B16" s="726" t="s">
        <v>679</v>
      </c>
    </row>
    <row r="17" spans="1:2" ht="24">
      <c r="A17" s="919"/>
      <c r="B17" s="728" t="s">
        <v>680</v>
      </c>
    </row>
    <row r="18" spans="1:2" ht="24">
      <c r="A18" s="917" t="s">
        <v>30</v>
      </c>
      <c r="B18" s="727" t="s">
        <v>681</v>
      </c>
    </row>
    <row r="19" spans="1:2" ht="24">
      <c r="A19" s="919"/>
      <c r="B19" s="728" t="s">
        <v>682</v>
      </c>
    </row>
    <row r="20" spans="1:2" ht="12">
      <c r="A20" s="917" t="s">
        <v>31</v>
      </c>
      <c r="B20" s="727" t="s">
        <v>32</v>
      </c>
    </row>
    <row r="21" spans="1:2" ht="24">
      <c r="A21" s="918"/>
      <c r="B21" s="727" t="s">
        <v>683</v>
      </c>
    </row>
    <row r="22" spans="1:2" ht="24">
      <c r="A22" s="918"/>
      <c r="B22" s="728" t="s">
        <v>684</v>
      </c>
    </row>
    <row r="23" spans="1:2" ht="24">
      <c r="A23" s="918"/>
      <c r="B23" s="728" t="s">
        <v>685</v>
      </c>
    </row>
    <row r="24" spans="1:2" ht="24">
      <c r="A24" s="918"/>
      <c r="B24" s="728" t="s">
        <v>686</v>
      </c>
    </row>
    <row r="25" spans="1:2" ht="24">
      <c r="A25" s="918"/>
      <c r="B25" s="727" t="s">
        <v>687</v>
      </c>
    </row>
    <row r="26" spans="1:2" ht="24">
      <c r="A26" s="918"/>
      <c r="B26" s="727" t="s">
        <v>688</v>
      </c>
    </row>
    <row r="27" spans="1:2" ht="24">
      <c r="A27" s="919"/>
      <c r="B27" s="728" t="s">
        <v>689</v>
      </c>
    </row>
    <row r="28" spans="1:2" ht="24">
      <c r="A28" s="811" t="s">
        <v>33</v>
      </c>
      <c r="B28" s="729" t="s">
        <v>690</v>
      </c>
    </row>
    <row r="29" spans="1:2" s="732" customFormat="1" ht="12">
      <c r="A29" s="730"/>
      <c r="B29" s="731"/>
    </row>
    <row r="30" ht="37.5" customHeight="1">
      <c r="A30" s="810"/>
    </row>
  </sheetData>
  <sheetProtection/>
  <mergeCells count="6">
    <mergeCell ref="A20:A27"/>
    <mergeCell ref="A14:B14"/>
    <mergeCell ref="A2:B2"/>
    <mergeCell ref="A4:A12"/>
    <mergeCell ref="A16:A17"/>
    <mergeCell ref="A18:A1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D25"/>
  <sheetViews>
    <sheetView zoomScalePageLayoutView="0" workbookViewId="0" topLeftCell="A13">
      <selection activeCell="E8" sqref="E8"/>
    </sheetView>
  </sheetViews>
  <sheetFormatPr defaultColWidth="40.7109375" defaultRowHeight="30" customHeight="1"/>
  <cols>
    <col min="1" max="1" width="7.00390625" style="235" customWidth="1"/>
    <col min="2" max="3" width="40.7109375" style="3" customWidth="1"/>
    <col min="4" max="4" width="17.421875" style="3" bestFit="1" customWidth="1"/>
    <col min="5" max="16384" width="40.7109375" style="3" customWidth="1"/>
  </cols>
  <sheetData>
    <row r="1" spans="1:4" s="209" customFormat="1" ht="30" customHeight="1">
      <c r="A1" s="206" t="s">
        <v>46</v>
      </c>
      <c r="B1" s="207"/>
      <c r="C1" s="208"/>
      <c r="D1" s="207"/>
    </row>
    <row r="2" spans="1:4" ht="50.25" customHeight="1">
      <c r="A2" s="830" t="s">
        <v>47</v>
      </c>
      <c r="B2" s="831"/>
      <c r="C2" s="831"/>
      <c r="D2" s="831"/>
    </row>
    <row r="3" spans="1:3" ht="15" customHeight="1">
      <c r="A3" s="213"/>
      <c r="B3" s="214"/>
      <c r="C3" s="9"/>
    </row>
    <row r="4" spans="1:3" s="225" customFormat="1" ht="30" customHeight="1">
      <c r="A4" s="820" t="s">
        <v>48</v>
      </c>
      <c r="B4" s="237" t="s">
        <v>426</v>
      </c>
      <c r="C4" s="238" t="s">
        <v>49</v>
      </c>
    </row>
    <row r="5" spans="1:3" s="225" customFormat="1" ht="30" customHeight="1">
      <c r="A5" s="821"/>
      <c r="B5" s="237" t="s">
        <v>427</v>
      </c>
      <c r="C5" s="238" t="s">
        <v>50</v>
      </c>
    </row>
    <row r="6" spans="1:3" s="225" customFormat="1" ht="10.5" customHeight="1">
      <c r="A6" s="216"/>
      <c r="B6" s="217"/>
      <c r="C6" s="9"/>
    </row>
    <row r="7" spans="1:3" ht="30" customHeight="1">
      <c r="A7" s="820" t="s">
        <v>51</v>
      </c>
      <c r="B7" s="237" t="s">
        <v>426</v>
      </c>
      <c r="C7" s="238" t="s">
        <v>49</v>
      </c>
    </row>
    <row r="8" spans="1:3" ht="30" customHeight="1">
      <c r="A8" s="821"/>
      <c r="B8" s="237" t="s">
        <v>427</v>
      </c>
      <c r="C8" s="238" t="s">
        <v>50</v>
      </c>
    </row>
    <row r="9" spans="1:3" s="225" customFormat="1" ht="10.5" customHeight="1">
      <c r="A9" s="216"/>
      <c r="B9" s="217"/>
      <c r="C9" s="9"/>
    </row>
    <row r="10" spans="1:3" ht="30" customHeight="1">
      <c r="A10" s="820" t="s">
        <v>52</v>
      </c>
      <c r="B10" s="237" t="s">
        <v>426</v>
      </c>
      <c r="C10" s="238" t="s">
        <v>49</v>
      </c>
    </row>
    <row r="11" spans="1:3" ht="30" customHeight="1">
      <c r="A11" s="821"/>
      <c r="B11" s="237" t="s">
        <v>427</v>
      </c>
      <c r="C11" s="238" t="s">
        <v>50</v>
      </c>
    </row>
    <row r="12" spans="1:3" s="225" customFormat="1" ht="10.5" customHeight="1">
      <c r="A12" s="216"/>
      <c r="B12" s="217"/>
      <c r="C12" s="9"/>
    </row>
    <row r="13" spans="1:3" ht="30" customHeight="1">
      <c r="A13" s="820" t="s">
        <v>53</v>
      </c>
      <c r="B13" s="237" t="s">
        <v>426</v>
      </c>
      <c r="C13" s="238" t="s">
        <v>49</v>
      </c>
    </row>
    <row r="14" spans="1:3" ht="30" customHeight="1">
      <c r="A14" s="821"/>
      <c r="B14" s="237" t="s">
        <v>427</v>
      </c>
      <c r="C14" s="238" t="s">
        <v>50</v>
      </c>
    </row>
    <row r="15" spans="1:3" s="225" customFormat="1" ht="10.5" customHeight="1">
      <c r="A15" s="216"/>
      <c r="B15" s="217"/>
      <c r="C15" s="9"/>
    </row>
    <row r="16" spans="1:3" ht="30" customHeight="1">
      <c r="A16" s="820" t="s">
        <v>54</v>
      </c>
      <c r="B16" s="237" t="s">
        <v>426</v>
      </c>
      <c r="C16" s="238" t="s">
        <v>49</v>
      </c>
    </row>
    <row r="17" spans="1:3" ht="30" customHeight="1">
      <c r="A17" s="821"/>
      <c r="B17" s="237" t="s">
        <v>427</v>
      </c>
      <c r="C17" s="238" t="s">
        <v>50</v>
      </c>
    </row>
    <row r="18" spans="1:3" s="225" customFormat="1" ht="10.5" customHeight="1">
      <c r="A18" s="216"/>
      <c r="B18" s="217"/>
      <c r="C18" s="9"/>
    </row>
    <row r="19" spans="1:3" ht="30" customHeight="1">
      <c r="A19" s="820" t="s">
        <v>55</v>
      </c>
      <c r="B19" s="237" t="s">
        <v>426</v>
      </c>
      <c r="C19" s="238" t="s">
        <v>49</v>
      </c>
    </row>
    <row r="20" spans="1:3" ht="30" customHeight="1">
      <c r="A20" s="821"/>
      <c r="B20" s="237" t="s">
        <v>427</v>
      </c>
      <c r="C20" s="238" t="s">
        <v>50</v>
      </c>
    </row>
    <row r="21" spans="1:3" s="225" customFormat="1" ht="10.5" customHeight="1">
      <c r="A21" s="216"/>
      <c r="B21" s="217"/>
      <c r="C21" s="9"/>
    </row>
    <row r="22" spans="1:3" ht="30" customHeight="1">
      <c r="A22" s="820" t="s">
        <v>56</v>
      </c>
      <c r="B22" s="237" t="s">
        <v>426</v>
      </c>
      <c r="C22" s="238" t="s">
        <v>49</v>
      </c>
    </row>
    <row r="23" spans="1:3" ht="30" customHeight="1">
      <c r="A23" s="821"/>
      <c r="B23" s="237" t="s">
        <v>427</v>
      </c>
      <c r="C23" s="238" t="s">
        <v>50</v>
      </c>
    </row>
    <row r="25" spans="1:4" ht="101.25" customHeight="1">
      <c r="A25" s="827" t="s">
        <v>616</v>
      </c>
      <c r="B25" s="828"/>
      <c r="C25" s="828"/>
      <c r="D25" s="829"/>
    </row>
  </sheetData>
  <sheetProtection/>
  <mergeCells count="9">
    <mergeCell ref="A25:D25"/>
    <mergeCell ref="A16:A17"/>
    <mergeCell ref="A19:A20"/>
    <mergeCell ref="A22:A23"/>
    <mergeCell ref="A4:A5"/>
    <mergeCell ref="A2:D2"/>
    <mergeCell ref="A7:A8"/>
    <mergeCell ref="A10:A11"/>
    <mergeCell ref="A13:A14"/>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N82"/>
  <sheetViews>
    <sheetView showGridLines="0" zoomScale="75" zoomScaleNormal="75" zoomScalePageLayoutView="0" workbookViewId="0" topLeftCell="A23">
      <selection activeCell="D32" sqref="D32"/>
    </sheetView>
  </sheetViews>
  <sheetFormatPr defaultColWidth="8.8515625" defaultRowHeight="19.5" customHeight="1" outlineLevelRow="1" outlineLevelCol="1"/>
  <cols>
    <col min="1" max="1" width="8.140625" style="3" bestFit="1" customWidth="1" outlineLevel="1"/>
    <col min="2" max="2" width="85.140625" style="3" customWidth="1"/>
    <col min="3" max="3" width="24.7109375" style="3" customWidth="1"/>
    <col min="4" max="4" width="23.140625" style="3" customWidth="1"/>
    <col min="5" max="5" width="19.140625" style="3" customWidth="1"/>
    <col min="6" max="6" width="8.8515625" style="3" customWidth="1"/>
    <col min="7" max="7" width="9.7109375" style="3" bestFit="1" customWidth="1"/>
    <col min="8" max="16384" width="8.8515625" style="3" customWidth="1"/>
  </cols>
  <sheetData>
    <row r="1" spans="2:5" ht="24.75" customHeight="1">
      <c r="B1" s="89" t="s">
        <v>610</v>
      </c>
      <c r="C1" s="90"/>
      <c r="D1" s="91"/>
      <c r="E1" s="92"/>
    </row>
    <row r="2" spans="1:4" ht="15.75">
      <c r="A2" s="93"/>
      <c r="C2" s="8"/>
      <c r="D2" s="8"/>
    </row>
    <row r="3" spans="2:4" ht="19.5" customHeight="1">
      <c r="B3" s="94" t="s">
        <v>92</v>
      </c>
      <c r="C3" s="8"/>
      <c r="D3" s="8"/>
    </row>
    <row r="4" spans="2:5" ht="40.5" customHeight="1">
      <c r="B4" s="833" t="s">
        <v>693</v>
      </c>
      <c r="C4" s="833"/>
      <c r="D4" s="833"/>
      <c r="E4" s="95"/>
    </row>
    <row r="5" spans="2:4" ht="19.5" customHeight="1" hidden="1" outlineLevel="1">
      <c r="B5" s="96" t="s">
        <v>93</v>
      </c>
      <c r="C5" s="97" t="s">
        <v>94</v>
      </c>
      <c r="D5" s="97" t="s">
        <v>95</v>
      </c>
    </row>
    <row r="6" spans="2:4" ht="19.5" customHeight="1" hidden="1" outlineLevel="1">
      <c r="B6" s="98" t="s">
        <v>96</v>
      </c>
      <c r="C6" s="99"/>
      <c r="D6" s="100"/>
    </row>
    <row r="7" spans="2:4" ht="19.5" customHeight="1" hidden="1" outlineLevel="1">
      <c r="B7" s="98" t="s">
        <v>97</v>
      </c>
      <c r="C7" s="99"/>
      <c r="D7" s="99"/>
    </row>
    <row r="8" spans="2:4" ht="19.5" customHeight="1" hidden="1" outlineLevel="1">
      <c r="B8" s="98" t="s">
        <v>617</v>
      </c>
      <c r="C8" s="99"/>
      <c r="D8" s="99"/>
    </row>
    <row r="9" spans="2:4" ht="19.5" customHeight="1" hidden="1" outlineLevel="1">
      <c r="B9" s="98" t="s">
        <v>376</v>
      </c>
      <c r="C9" s="99"/>
      <c r="D9" s="99"/>
    </row>
    <row r="10" spans="2:4" ht="19.5" customHeight="1" hidden="1" outlineLevel="1">
      <c r="B10" s="98" t="s">
        <v>375</v>
      </c>
      <c r="C10" s="99"/>
      <c r="D10" s="99"/>
    </row>
    <row r="11" spans="2:4" ht="19.5" customHeight="1" hidden="1" outlineLevel="1">
      <c r="B11" s="101" t="s">
        <v>290</v>
      </c>
      <c r="C11" s="99"/>
      <c r="D11" s="99"/>
    </row>
    <row r="12" spans="2:4" ht="19.5" customHeight="1" hidden="1" outlineLevel="1">
      <c r="B12" s="102" t="s">
        <v>575</v>
      </c>
      <c r="C12" s="103"/>
      <c r="D12" s="104"/>
    </row>
    <row r="13" spans="2:14" ht="19.5" customHeight="1" hidden="1" outlineLevel="1">
      <c r="B13" s="105" t="s">
        <v>98</v>
      </c>
      <c r="C13" s="106"/>
      <c r="D13" s="105"/>
      <c r="F13" s="107" t="s">
        <v>573</v>
      </c>
      <c r="G13" s="108"/>
      <c r="H13" s="108"/>
      <c r="I13" s="108"/>
      <c r="J13" s="108"/>
      <c r="K13" s="108"/>
      <c r="L13" s="108"/>
      <c r="M13" s="108"/>
      <c r="N13" s="108"/>
    </row>
    <row r="14" spans="2:14" ht="19.5" customHeight="1" collapsed="1">
      <c r="B14" s="109"/>
      <c r="C14" s="110"/>
      <c r="D14" s="111"/>
      <c r="F14" s="107"/>
      <c r="G14" s="108"/>
      <c r="H14" s="108"/>
      <c r="I14" s="108"/>
      <c r="J14" s="108"/>
      <c r="K14" s="108"/>
      <c r="L14" s="108"/>
      <c r="M14" s="108"/>
      <c r="N14" s="108"/>
    </row>
    <row r="15" spans="2:5" ht="44.25" customHeight="1">
      <c r="B15" s="96" t="s">
        <v>99</v>
      </c>
      <c r="C15" s="112" t="s">
        <v>100</v>
      </c>
      <c r="D15" s="113" t="s">
        <v>87</v>
      </c>
      <c r="E15" s="114"/>
    </row>
    <row r="16" spans="1:5" ht="30" customHeight="1">
      <c r="A16" s="115" t="s">
        <v>101</v>
      </c>
      <c r="B16" s="116" t="s">
        <v>338</v>
      </c>
      <c r="C16" s="117">
        <v>0</v>
      </c>
      <c r="D16" s="118">
        <f>+C16*4%</f>
        <v>0</v>
      </c>
      <c r="E16" s="119"/>
    </row>
    <row r="17" spans="1:5" ht="30" customHeight="1">
      <c r="A17" s="115" t="s">
        <v>102</v>
      </c>
      <c r="B17" s="116" t="s">
        <v>521</v>
      </c>
      <c r="C17" s="117">
        <v>0</v>
      </c>
      <c r="D17" s="118">
        <f>+C17*5%</f>
        <v>0</v>
      </c>
      <c r="E17" s="119"/>
    </row>
    <row r="18" spans="1:5" ht="30" customHeight="1">
      <c r="A18" s="115" t="s">
        <v>103</v>
      </c>
      <c r="B18" s="116" t="s">
        <v>339</v>
      </c>
      <c r="C18" s="117">
        <v>0</v>
      </c>
      <c r="D18" s="118">
        <f>+C18*10%</f>
        <v>0</v>
      </c>
      <c r="E18" s="119"/>
    </row>
    <row r="19" spans="1:5" ht="30" customHeight="1">
      <c r="A19" s="115" t="s">
        <v>104</v>
      </c>
      <c r="B19" s="116" t="s">
        <v>374</v>
      </c>
      <c r="C19" s="117">
        <v>0</v>
      </c>
      <c r="D19" s="120">
        <f>+C19*0.22</f>
        <v>0</v>
      </c>
      <c r="E19" s="119"/>
    </row>
    <row r="20" spans="1:5" ht="30" customHeight="1">
      <c r="A20" s="115" t="s">
        <v>105</v>
      </c>
      <c r="B20" s="121" t="s">
        <v>290</v>
      </c>
      <c r="C20" s="122">
        <f>SUM(C16:C19)</f>
        <v>0</v>
      </c>
      <c r="D20" s="122">
        <f>SUM(D16:D19)</f>
        <v>0</v>
      </c>
      <c r="E20" s="119"/>
    </row>
    <row r="21" spans="1:5" ht="36.75" customHeight="1">
      <c r="A21" s="115" t="s">
        <v>106</v>
      </c>
      <c r="B21" s="123" t="s">
        <v>694</v>
      </c>
      <c r="C21" s="124"/>
      <c r="D21" s="125">
        <v>0</v>
      </c>
      <c r="E21" s="119"/>
    </row>
    <row r="22" spans="1:5" ht="30" customHeight="1">
      <c r="A22" s="115" t="s">
        <v>522</v>
      </c>
      <c r="B22" s="126" t="s">
        <v>290</v>
      </c>
      <c r="C22" s="127">
        <f>+C20</f>
        <v>0</v>
      </c>
      <c r="D22" s="127">
        <f>SUM(D20:D21)</f>
        <v>0</v>
      </c>
      <c r="E22" s="119"/>
    </row>
    <row r="23" spans="1:5" ht="30" customHeight="1">
      <c r="A23" s="115"/>
      <c r="B23" s="128" t="s">
        <v>107</v>
      </c>
      <c r="C23" s="129"/>
      <c r="D23" s="130"/>
      <c r="E23" s="119"/>
    </row>
    <row r="24" spans="1:5" ht="30" customHeight="1">
      <c r="A24" s="131" t="s">
        <v>444</v>
      </c>
      <c r="B24" s="132" t="s">
        <v>393</v>
      </c>
      <c r="C24" s="133">
        <f>+'DETT VE'!B16+'Margine analitico'!D7</f>
        <v>0</v>
      </c>
      <c r="D24" s="134"/>
      <c r="E24" s="119"/>
    </row>
    <row r="25" spans="1:5" ht="30" customHeight="1">
      <c r="A25" s="135" t="s">
        <v>445</v>
      </c>
      <c r="B25" s="136" t="s">
        <v>448</v>
      </c>
      <c r="C25" s="137">
        <f>+'DETT VE'!B5</f>
        <v>0</v>
      </c>
      <c r="D25" s="134"/>
      <c r="E25" s="119"/>
    </row>
    <row r="26" spans="1:5" ht="30" customHeight="1">
      <c r="A26" s="135" t="s">
        <v>446</v>
      </c>
      <c r="B26" s="136" t="s">
        <v>574</v>
      </c>
      <c r="C26" s="137">
        <f>+'DETT VE'!C12</f>
        <v>0</v>
      </c>
      <c r="D26" s="134"/>
      <c r="E26" s="119"/>
    </row>
    <row r="27" spans="1:5" ht="30" customHeight="1">
      <c r="A27" s="135" t="s">
        <v>447</v>
      </c>
      <c r="B27" s="136" t="s">
        <v>408</v>
      </c>
      <c r="C27" s="137">
        <f>+'DETT VE'!B9</f>
        <v>0</v>
      </c>
      <c r="D27" s="134"/>
      <c r="E27" s="138"/>
    </row>
    <row r="28" spans="1:5" ht="30" customHeight="1">
      <c r="A28" s="135" t="s">
        <v>400</v>
      </c>
      <c r="B28" s="139" t="s">
        <v>409</v>
      </c>
      <c r="C28" s="137">
        <f>+'DETT VE'!B7+'DETT VE'!B8+'DETT VE'!B10</f>
        <v>0</v>
      </c>
      <c r="D28" s="134"/>
      <c r="E28" s="138"/>
    </row>
    <row r="29" spans="1:5" ht="30" customHeight="1">
      <c r="A29" s="115" t="s">
        <v>108</v>
      </c>
      <c r="B29" s="140" t="s">
        <v>15</v>
      </c>
      <c r="C29" s="141">
        <v>0</v>
      </c>
      <c r="D29" s="134"/>
      <c r="E29" s="138"/>
    </row>
    <row r="30" spans="1:5" ht="30" customHeight="1">
      <c r="A30" s="115" t="s">
        <v>109</v>
      </c>
      <c r="B30" s="142" t="s">
        <v>464</v>
      </c>
      <c r="C30" s="143">
        <f>+'DETT VE'!B23+'Margine analitico'!D10</f>
        <v>0</v>
      </c>
      <c r="D30" s="134"/>
      <c r="E30" s="138"/>
    </row>
    <row r="31" spans="1:6" ht="41.25" customHeight="1">
      <c r="A31" s="115"/>
      <c r="B31" s="144" t="s">
        <v>559</v>
      </c>
      <c r="C31" s="145">
        <f>+C24+C29+C30</f>
        <v>0</v>
      </c>
      <c r="D31" s="134"/>
      <c r="E31" s="146"/>
      <c r="F31" s="9"/>
    </row>
    <row r="32" spans="1:6" ht="69" customHeight="1">
      <c r="A32" s="115" t="s">
        <v>110</v>
      </c>
      <c r="B32" s="147" t="s">
        <v>716</v>
      </c>
      <c r="C32" s="148">
        <v>0</v>
      </c>
      <c r="D32" s="922" t="s">
        <v>717</v>
      </c>
      <c r="E32" s="149"/>
      <c r="F32" s="9"/>
    </row>
    <row r="33" spans="1:6" ht="30" customHeight="1">
      <c r="A33" s="115" t="s">
        <v>111</v>
      </c>
      <c r="B33" s="150" t="s">
        <v>401</v>
      </c>
      <c r="C33" s="148">
        <v>0</v>
      </c>
      <c r="D33" s="134"/>
      <c r="E33" s="149"/>
      <c r="F33" s="9"/>
    </row>
    <row r="34" spans="1:5" ht="30" customHeight="1">
      <c r="A34" s="115" t="s">
        <v>112</v>
      </c>
      <c r="B34" s="151" t="s">
        <v>38</v>
      </c>
      <c r="C34" s="152">
        <f>SUM(C35:C42)</f>
        <v>0</v>
      </c>
      <c r="D34" s="134"/>
      <c r="E34" s="119"/>
    </row>
    <row r="35" spans="1:5" ht="35.25" customHeight="1">
      <c r="A35" s="153">
        <v>2</v>
      </c>
      <c r="B35" s="154" t="s">
        <v>611</v>
      </c>
      <c r="C35" s="155">
        <v>0</v>
      </c>
      <c r="D35" s="134"/>
      <c r="E35" s="119"/>
    </row>
    <row r="36" spans="1:5" ht="30" customHeight="1">
      <c r="A36" s="156">
        <v>3</v>
      </c>
      <c r="B36" s="157" t="s">
        <v>569</v>
      </c>
      <c r="C36" s="158">
        <v>0</v>
      </c>
      <c r="D36" s="134"/>
      <c r="E36" s="119"/>
    </row>
    <row r="37" spans="1:5" ht="30" customHeight="1">
      <c r="A37" s="156">
        <v>4</v>
      </c>
      <c r="B37" s="157" t="s">
        <v>39</v>
      </c>
      <c r="C37" s="158">
        <v>0</v>
      </c>
      <c r="D37" s="134"/>
      <c r="E37" s="119"/>
    </row>
    <row r="38" spans="1:5" ht="63">
      <c r="A38" s="159">
        <v>5</v>
      </c>
      <c r="B38" s="160" t="s">
        <v>523</v>
      </c>
      <c r="C38" s="161">
        <v>0</v>
      </c>
      <c r="D38" s="134"/>
      <c r="E38" s="119"/>
    </row>
    <row r="39" spans="1:5" ht="47.25">
      <c r="A39" s="156">
        <v>6</v>
      </c>
      <c r="B39" s="157" t="s">
        <v>412</v>
      </c>
      <c r="C39" s="158">
        <v>0</v>
      </c>
      <c r="D39" s="134"/>
      <c r="E39" s="119"/>
    </row>
    <row r="40" spans="1:5" ht="63">
      <c r="A40" s="162">
        <v>7</v>
      </c>
      <c r="B40" s="163" t="s">
        <v>570</v>
      </c>
      <c r="C40" s="164">
        <v>0</v>
      </c>
      <c r="D40" s="134"/>
      <c r="E40" s="119"/>
    </row>
    <row r="41" spans="1:5" ht="47.25" customHeight="1">
      <c r="A41" s="156">
        <v>8</v>
      </c>
      <c r="B41" s="157" t="s">
        <v>510</v>
      </c>
      <c r="C41" s="158">
        <v>0</v>
      </c>
      <c r="D41" s="134"/>
      <c r="E41" s="119"/>
    </row>
    <row r="42" spans="1:5" ht="35.25" customHeight="1">
      <c r="A42" s="156">
        <v>9</v>
      </c>
      <c r="B42" s="163" t="s">
        <v>511</v>
      </c>
      <c r="C42" s="158">
        <v>0</v>
      </c>
      <c r="D42" s="134"/>
      <c r="E42" s="119"/>
    </row>
    <row r="43" spans="1:5" ht="35.25" customHeight="1">
      <c r="A43" s="115" t="s">
        <v>113</v>
      </c>
      <c r="B43" s="165" t="s">
        <v>524</v>
      </c>
      <c r="C43" s="166">
        <v>0</v>
      </c>
      <c r="D43" s="134"/>
      <c r="E43" s="119"/>
    </row>
    <row r="44" spans="1:5" ht="30" customHeight="1">
      <c r="A44" s="131" t="s">
        <v>402</v>
      </c>
      <c r="B44" s="167" t="s">
        <v>377</v>
      </c>
      <c r="C44" s="168">
        <v>0</v>
      </c>
      <c r="D44" s="134"/>
      <c r="E44" s="119"/>
    </row>
    <row r="45" spans="1:5" ht="30" customHeight="1">
      <c r="A45" s="169" t="s">
        <v>403</v>
      </c>
      <c r="B45" s="170" t="s">
        <v>520</v>
      </c>
      <c r="C45" s="171">
        <v>0</v>
      </c>
      <c r="D45" s="134"/>
      <c r="E45" s="119"/>
    </row>
    <row r="46" spans="1:5" ht="42" customHeight="1">
      <c r="A46" s="115" t="s">
        <v>115</v>
      </c>
      <c r="B46" s="172" t="s">
        <v>612</v>
      </c>
      <c r="C46" s="173">
        <v>0</v>
      </c>
      <c r="D46" s="134"/>
      <c r="E46" s="119"/>
    </row>
    <row r="47" spans="1:6" s="179" customFormat="1" ht="42" customHeight="1">
      <c r="A47" s="174"/>
      <c r="B47" s="175" t="s">
        <v>558</v>
      </c>
      <c r="C47" s="145">
        <f>+C22+C31+C32+C34+C43-C44+C46+C33</f>
        <v>0</v>
      </c>
      <c r="D47" s="176"/>
      <c r="E47" s="177"/>
      <c r="F47" s="178"/>
    </row>
    <row r="48" spans="1:5" ht="41.25" customHeight="1">
      <c r="A48" s="115" t="s">
        <v>150</v>
      </c>
      <c r="B48" s="180" t="s">
        <v>695</v>
      </c>
      <c r="C48" s="173">
        <v>0</v>
      </c>
      <c r="D48" s="134" t="s">
        <v>37</v>
      </c>
      <c r="E48" s="119"/>
    </row>
    <row r="49" spans="1:5" ht="41.25" customHeight="1">
      <c r="A49" s="115" t="s">
        <v>116</v>
      </c>
      <c r="B49" s="181" t="s">
        <v>17</v>
      </c>
      <c r="C49" s="173">
        <v>0</v>
      </c>
      <c r="D49" s="134" t="s">
        <v>37</v>
      </c>
      <c r="E49" s="119"/>
    </row>
    <row r="50" spans="1:5" ht="36" customHeight="1">
      <c r="A50" s="182" t="s">
        <v>512</v>
      </c>
      <c r="B50" s="183" t="s">
        <v>442</v>
      </c>
      <c r="C50" s="184">
        <f>C22+C31+C32+C33+C34+C43+C44-C48-C49+C46</f>
        <v>0</v>
      </c>
      <c r="D50" s="185"/>
      <c r="E50" s="119"/>
    </row>
    <row r="51" spans="1:5" ht="30" customHeight="1">
      <c r="A51" s="182"/>
      <c r="B51" s="183" t="s">
        <v>563</v>
      </c>
      <c r="C51" s="186"/>
      <c r="D51" s="127">
        <f>+D22</f>
        <v>0</v>
      </c>
      <c r="E51" s="119"/>
    </row>
    <row r="52" spans="2:4" ht="19.5" customHeight="1">
      <c r="B52" s="8"/>
      <c r="C52" s="8"/>
      <c r="D52" s="8"/>
    </row>
    <row r="53" spans="2:4" ht="19.5" customHeight="1">
      <c r="B53" s="187" t="s">
        <v>117</v>
      </c>
      <c r="C53" s="8"/>
      <c r="D53" s="8"/>
    </row>
    <row r="54" spans="2:4" ht="30" customHeight="1">
      <c r="B54" s="99" t="s">
        <v>118</v>
      </c>
      <c r="C54" s="117">
        <v>0</v>
      </c>
      <c r="D54" s="8"/>
    </row>
    <row r="55" spans="2:4" ht="30" customHeight="1">
      <c r="B55" s="104" t="s">
        <v>119</v>
      </c>
      <c r="C55" s="117">
        <v>0</v>
      </c>
      <c r="D55" s="8"/>
    </row>
    <row r="56" spans="2:4" s="107" customFormat="1" ht="30" customHeight="1">
      <c r="B56" s="188" t="s">
        <v>290</v>
      </c>
      <c r="C56" s="122">
        <f>SUM(C54:C55)</f>
        <v>0</v>
      </c>
      <c r="D56" s="187"/>
    </row>
    <row r="57" spans="2:4" ht="19.5" customHeight="1">
      <c r="B57" s="9"/>
      <c r="C57" s="110"/>
      <c r="D57" s="8"/>
    </row>
    <row r="58" spans="2:4" ht="30" customHeight="1">
      <c r="B58" s="189" t="s">
        <v>120</v>
      </c>
      <c r="C58" s="190" t="s">
        <v>291</v>
      </c>
      <c r="D58" s="190" t="s">
        <v>292</v>
      </c>
    </row>
    <row r="59" spans="1:4" ht="30" customHeight="1">
      <c r="A59" s="191" t="s">
        <v>116</v>
      </c>
      <c r="B59" s="99" t="s">
        <v>121</v>
      </c>
      <c r="C59" s="192">
        <f>+C50</f>
        <v>0</v>
      </c>
      <c r="D59" s="193"/>
    </row>
    <row r="60" spans="1:4" ht="30" customHeight="1">
      <c r="A60" s="194" t="s">
        <v>113</v>
      </c>
      <c r="B60" s="167" t="s">
        <v>377</v>
      </c>
      <c r="C60" s="192">
        <f>+C44</f>
        <v>0</v>
      </c>
      <c r="D60" s="195"/>
    </row>
    <row r="61" spans="1:4" ht="44.25" customHeight="1">
      <c r="A61" s="194" t="s">
        <v>114</v>
      </c>
      <c r="B61" s="181" t="s">
        <v>613</v>
      </c>
      <c r="C61" s="196"/>
      <c r="D61" s="195"/>
    </row>
    <row r="62" spans="1:4" ht="30" customHeight="1">
      <c r="A62" s="194" t="s">
        <v>150</v>
      </c>
      <c r="B62" s="102" t="s">
        <v>130</v>
      </c>
      <c r="C62" s="192">
        <f>+C49</f>
        <v>0</v>
      </c>
      <c r="D62" s="195"/>
    </row>
    <row r="63" spans="1:4" ht="30" customHeight="1">
      <c r="A63" s="197"/>
      <c r="B63" s="102" t="s">
        <v>131</v>
      </c>
      <c r="C63" s="198">
        <v>0</v>
      </c>
      <c r="D63" s="195"/>
    </row>
    <row r="64" spans="1:7" ht="30" customHeight="1">
      <c r="A64" s="191"/>
      <c r="B64" s="199" t="s">
        <v>151</v>
      </c>
      <c r="C64" s="200">
        <v>0</v>
      </c>
      <c r="D64" s="192">
        <f>+C64*0.22</f>
        <v>0</v>
      </c>
      <c r="E64" s="43"/>
      <c r="G64" s="48"/>
    </row>
    <row r="65" spans="1:7" ht="30" customHeight="1">
      <c r="A65" s="191"/>
      <c r="B65" s="181" t="s">
        <v>152</v>
      </c>
      <c r="C65" s="200">
        <v>0</v>
      </c>
      <c r="D65" s="195"/>
      <c r="E65" s="43"/>
      <c r="G65" s="48"/>
    </row>
    <row r="66" spans="1:4" ht="30" customHeight="1">
      <c r="A66" s="191"/>
      <c r="B66" s="201" t="s">
        <v>603</v>
      </c>
      <c r="C66" s="202">
        <v>0</v>
      </c>
      <c r="D66" s="117">
        <f>+C66*0.22</f>
        <v>0</v>
      </c>
    </row>
    <row r="67" spans="1:4" ht="30" customHeight="1">
      <c r="A67" s="191"/>
      <c r="B67" s="201" t="s">
        <v>12</v>
      </c>
      <c r="C67" s="202">
        <v>0</v>
      </c>
      <c r="D67" s="195"/>
    </row>
    <row r="68" spans="1:4" ht="30" customHeight="1">
      <c r="A68" s="191"/>
      <c r="B68" s="201" t="s">
        <v>13</v>
      </c>
      <c r="C68" s="202">
        <v>0</v>
      </c>
      <c r="D68" s="195"/>
    </row>
    <row r="69" spans="1:4" ht="30" customHeight="1">
      <c r="A69" s="191"/>
      <c r="B69" s="201" t="s">
        <v>132</v>
      </c>
      <c r="C69" s="202">
        <v>0</v>
      </c>
      <c r="D69" s="152">
        <f>+C69*0.22</f>
        <v>0</v>
      </c>
    </row>
    <row r="70" spans="1:4" ht="30" customHeight="1">
      <c r="A70" s="191"/>
      <c r="B70" s="105" t="s">
        <v>212</v>
      </c>
      <c r="C70" s="203"/>
      <c r="D70" s="152">
        <f>+D22+D64+D66+D69</f>
        <v>0</v>
      </c>
    </row>
    <row r="71" spans="1:4" ht="30" customHeight="1">
      <c r="A71" s="9"/>
      <c r="B71" s="204" t="s">
        <v>290</v>
      </c>
      <c r="C71" s="152">
        <f>SUM(C59:C70)</f>
        <v>0</v>
      </c>
      <c r="D71" s="152">
        <f>+D70</f>
        <v>0</v>
      </c>
    </row>
    <row r="72" spans="2:4" ht="30" customHeight="1">
      <c r="B72" s="204" t="s">
        <v>305</v>
      </c>
      <c r="C72" s="117">
        <v>0</v>
      </c>
      <c r="D72" s="117">
        <v>0</v>
      </c>
    </row>
    <row r="73" spans="2:4" ht="27.75" customHeight="1">
      <c r="B73" s="204" t="s">
        <v>434</v>
      </c>
      <c r="C73" s="152">
        <f>+C71-C72</f>
        <v>0</v>
      </c>
      <c r="D73" s="152">
        <f>+D71-D72</f>
        <v>0</v>
      </c>
    </row>
    <row r="74" spans="1:4" ht="19.5" customHeight="1">
      <c r="A74" s="6"/>
      <c r="B74" s="832"/>
      <c r="C74" s="832"/>
      <c r="D74" s="832"/>
    </row>
    <row r="75" spans="2:4" ht="19.5" customHeight="1">
      <c r="B75" s="832"/>
      <c r="C75" s="832"/>
      <c r="D75" s="832"/>
    </row>
    <row r="79" ht="19.5" customHeight="1">
      <c r="B79" s="205"/>
    </row>
    <row r="80" ht="19.5" customHeight="1">
      <c r="B80" s="205"/>
    </row>
    <row r="81" ht="19.5" customHeight="1">
      <c r="B81" s="205"/>
    </row>
    <row r="82" ht="19.5" customHeight="1">
      <c r="B82" s="205"/>
    </row>
  </sheetData>
  <sheetProtection/>
  <mergeCells count="2">
    <mergeCell ref="B74:D75"/>
    <mergeCell ref="B4:D4"/>
  </mergeCells>
  <printOptions horizontalCentered="1"/>
  <pageMargins left="0.3937007874015748" right="0.3937007874015748" top="0.1968503937007874" bottom="0.1968503937007874" header="0" footer="0.5118110236220472"/>
  <pageSetup fitToHeight="1" fitToWidth="1" orientation="portrait" pageOrder="overThenDown" paperSize="9" scale="39"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41"/>
  <sheetViews>
    <sheetView showGridLines="0" zoomScale="75" zoomScaleNormal="75" zoomScalePageLayoutView="0" workbookViewId="0" topLeftCell="A16">
      <selection activeCell="A20" sqref="A20"/>
    </sheetView>
  </sheetViews>
  <sheetFormatPr defaultColWidth="8.8515625" defaultRowHeight="30" customHeight="1"/>
  <cols>
    <col min="1" max="1" width="104.7109375" style="3" customWidth="1"/>
    <col min="2" max="3" width="48.7109375" style="3" customWidth="1"/>
    <col min="4" max="4" width="9.7109375" style="3" customWidth="1"/>
    <col min="5" max="5" width="23.421875" style="3" customWidth="1"/>
    <col min="6" max="6" width="19.00390625" style="3" customWidth="1"/>
    <col min="7" max="7" width="5.00390625" style="3" customWidth="1"/>
    <col min="8" max="16384" width="8.8515625" style="3" customWidth="1"/>
  </cols>
  <sheetData>
    <row r="1" spans="1:3" ht="26.25" customHeight="1">
      <c r="A1" s="551" t="s">
        <v>133</v>
      </c>
      <c r="B1" s="90"/>
      <c r="C1" s="90"/>
    </row>
    <row r="2" spans="3:4" ht="19.5" customHeight="1" thickBot="1">
      <c r="C2" s="9"/>
      <c r="D2" s="9"/>
    </row>
    <row r="3" spans="1:4" ht="18" customHeight="1">
      <c r="A3" s="764" t="s">
        <v>134</v>
      </c>
      <c r="B3" s="765" t="s">
        <v>306</v>
      </c>
      <c r="C3" s="766" t="s">
        <v>306</v>
      </c>
      <c r="D3" s="110"/>
    </row>
    <row r="4" spans="1:4" ht="18" customHeight="1" thickBot="1">
      <c r="A4" s="767" t="s">
        <v>714</v>
      </c>
      <c r="B4" s="768" t="s">
        <v>307</v>
      </c>
      <c r="C4" s="769" t="s">
        <v>308</v>
      </c>
      <c r="D4" s="110"/>
    </row>
    <row r="5" spans="1:4" ht="45" customHeight="1">
      <c r="A5" s="770" t="s">
        <v>440</v>
      </c>
      <c r="B5" s="771">
        <v>0</v>
      </c>
      <c r="C5" s="772"/>
      <c r="D5" s="110"/>
    </row>
    <row r="6" spans="1:4" ht="45" customHeight="1">
      <c r="A6" s="773" t="s">
        <v>410</v>
      </c>
      <c r="B6" s="774">
        <v>0</v>
      </c>
      <c r="C6" s="775"/>
      <c r="D6" s="110"/>
    </row>
    <row r="7" spans="1:4" ht="45" customHeight="1">
      <c r="A7" s="773" t="s">
        <v>394</v>
      </c>
      <c r="B7" s="774">
        <v>0</v>
      </c>
      <c r="C7" s="775"/>
      <c r="D7" s="110"/>
    </row>
    <row r="8" spans="1:4" ht="31.5">
      <c r="A8" s="773" t="s">
        <v>395</v>
      </c>
      <c r="B8" s="774">
        <v>0</v>
      </c>
      <c r="C8" s="775"/>
      <c r="D8" s="110"/>
    </row>
    <row r="9" spans="1:4" ht="45" customHeight="1">
      <c r="A9" s="773" t="s">
        <v>449</v>
      </c>
      <c r="B9" s="776">
        <v>0</v>
      </c>
      <c r="C9" s="777"/>
      <c r="D9" s="110"/>
    </row>
    <row r="10" spans="1:4" ht="45" customHeight="1">
      <c r="A10" s="773" t="s">
        <v>396</v>
      </c>
      <c r="B10" s="776">
        <v>0</v>
      </c>
      <c r="C10" s="777"/>
      <c r="D10" s="110"/>
    </row>
    <row r="11" spans="1:4" ht="45" customHeight="1">
      <c r="A11" s="778" t="s">
        <v>598</v>
      </c>
      <c r="B11" s="776">
        <v>0</v>
      </c>
      <c r="C11" s="777"/>
      <c r="D11" s="110"/>
    </row>
    <row r="12" spans="1:5" ht="45" customHeight="1">
      <c r="A12" s="779" t="s">
        <v>22</v>
      </c>
      <c r="B12" s="780"/>
      <c r="C12" s="781">
        <v>0</v>
      </c>
      <c r="D12" s="782"/>
      <c r="E12" s="783"/>
    </row>
    <row r="13" spans="1:4" ht="45" customHeight="1">
      <c r="A13" s="784" t="s">
        <v>261</v>
      </c>
      <c r="B13" s="785">
        <v>0</v>
      </c>
      <c r="C13" s="777"/>
      <c r="D13" s="110"/>
    </row>
    <row r="14" spans="1:4" ht="45" customHeight="1">
      <c r="A14" s="779" t="s">
        <v>397</v>
      </c>
      <c r="B14" s="786">
        <f>+'Margine analitico'!D9+'Margine globale'!C21</f>
        <v>0</v>
      </c>
      <c r="C14" s="777"/>
      <c r="D14" s="110"/>
    </row>
    <row r="15" spans="1:4" s="107" customFormat="1" ht="45" customHeight="1" thickBot="1">
      <c r="A15" s="787" t="s">
        <v>290</v>
      </c>
      <c r="B15" s="788">
        <f>SUM(B5:B14)</f>
        <v>0</v>
      </c>
      <c r="C15" s="789">
        <f>SUM(C5:C14)</f>
        <v>0</v>
      </c>
      <c r="D15" s="790"/>
    </row>
    <row r="16" spans="1:4" s="107" customFormat="1" ht="35.25" customHeight="1" thickBot="1">
      <c r="A16" s="791" t="s">
        <v>441</v>
      </c>
      <c r="B16" s="792">
        <f>+B15+C15</f>
        <v>0</v>
      </c>
      <c r="C16" s="793"/>
      <c r="D16" s="319"/>
    </row>
    <row r="17" spans="1:4" ht="30" customHeight="1" thickBot="1">
      <c r="A17" s="367"/>
      <c r="B17" s="110"/>
      <c r="C17" s="110"/>
      <c r="D17" s="110"/>
    </row>
    <row r="18" spans="1:4" ht="30" customHeight="1">
      <c r="A18" s="764" t="s">
        <v>135</v>
      </c>
      <c r="B18" s="794" t="s">
        <v>306</v>
      </c>
      <c r="C18" s="766" t="s">
        <v>306</v>
      </c>
      <c r="D18" s="110"/>
    </row>
    <row r="19" spans="1:4" ht="30" customHeight="1">
      <c r="A19" s="795" t="s">
        <v>715</v>
      </c>
      <c r="B19" s="796" t="s">
        <v>307</v>
      </c>
      <c r="C19" s="797" t="s">
        <v>308</v>
      </c>
      <c r="D19" s="110"/>
    </row>
    <row r="20" spans="1:4" ht="81" customHeight="1">
      <c r="A20" s="798" t="s">
        <v>378</v>
      </c>
      <c r="B20" s="799">
        <v>0</v>
      </c>
      <c r="C20" s="800"/>
      <c r="D20" s="110"/>
    </row>
    <row r="21" spans="1:4" ht="54" customHeight="1">
      <c r="A21" s="801" t="s">
        <v>370</v>
      </c>
      <c r="B21" s="802"/>
      <c r="C21" s="803">
        <v>0</v>
      </c>
      <c r="D21" s="110"/>
    </row>
    <row r="22" spans="1:4" ht="54" customHeight="1">
      <c r="A22" s="804" t="s">
        <v>463</v>
      </c>
      <c r="B22" s="805">
        <f>+'Margine globale'!C22</f>
        <v>0</v>
      </c>
      <c r="C22" s="806"/>
      <c r="D22" s="110"/>
    </row>
    <row r="23" spans="1:4" s="107" customFormat="1" ht="30" customHeight="1">
      <c r="A23" s="807" t="s">
        <v>195</v>
      </c>
      <c r="B23" s="808">
        <f>+B20+C21+B22</f>
        <v>0</v>
      </c>
      <c r="C23" s="809"/>
      <c r="D23" s="319"/>
    </row>
    <row r="38" ht="30" customHeight="1">
      <c r="A38" s="205"/>
    </row>
    <row r="39" ht="30" customHeight="1">
      <c r="A39" s="205"/>
    </row>
    <row r="40" ht="30" customHeight="1">
      <c r="A40" s="205"/>
    </row>
    <row r="41" ht="30" customHeight="1">
      <c r="A41" s="205"/>
    </row>
  </sheetData>
  <sheetProtection/>
  <printOptions horizontalCentered="1"/>
  <pageMargins left="0.5905511811023623" right="0.3937007874015748" top="0.3937007874015748" bottom="0.3937007874015748" header="0" footer="0.31496062992125984"/>
  <pageSetup fitToHeight="1" fitToWidth="1" orientation="landscape" paperSize="9" scale="61" r:id="rId1"/>
  <headerFooter alignWithMargins="0">
    <oddFooter>&amp;C&amp;"Times New Roman,Normale\&amp;8- STUDI RIUNITI -
6</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H63"/>
  <sheetViews>
    <sheetView showGridLines="0" zoomScale="75" zoomScaleNormal="75" zoomScalePageLayoutView="0" workbookViewId="0" topLeftCell="A5">
      <selection activeCell="E16" sqref="E16"/>
    </sheetView>
  </sheetViews>
  <sheetFormatPr defaultColWidth="8.8515625" defaultRowHeight="12.75" outlineLevelRow="1"/>
  <cols>
    <col min="1" max="1" width="8.8515625" style="8" customWidth="1"/>
    <col min="2" max="2" width="79.57421875" style="8" customWidth="1"/>
    <col min="3" max="3" width="31.00390625" style="8" customWidth="1"/>
    <col min="4" max="4" width="34.140625" style="8" customWidth="1"/>
    <col min="5" max="5" width="31.57421875" style="8" customWidth="1"/>
    <col min="6" max="6" width="12.421875" style="8" customWidth="1"/>
    <col min="7" max="7" width="20.00390625" style="8" customWidth="1"/>
    <col min="8" max="8" width="16.28125" style="8" customWidth="1"/>
    <col min="9" max="16384" width="8.8515625" style="8" customWidth="1"/>
  </cols>
  <sheetData>
    <row r="1" spans="1:4" ht="28.5" customHeight="1">
      <c r="A1" s="297" t="s">
        <v>309</v>
      </c>
      <c r="B1" s="241"/>
      <c r="C1" s="241"/>
      <c r="D1" s="241"/>
    </row>
    <row r="3" spans="1:4" ht="15.75">
      <c r="A3" s="298" t="s">
        <v>633</v>
      </c>
      <c r="C3" s="187"/>
      <c r="D3" s="187"/>
    </row>
    <row r="5" spans="1:8" s="187" customFormat="1" ht="18.75" customHeight="1">
      <c r="A5" s="299"/>
      <c r="B5" s="300" t="s">
        <v>310</v>
      </c>
      <c r="C5" s="301" t="s">
        <v>311</v>
      </c>
      <c r="D5" s="302"/>
      <c r="E5" s="840"/>
      <c r="F5" s="8"/>
      <c r="G5" s="8"/>
      <c r="H5" s="8"/>
    </row>
    <row r="6" spans="1:5" ht="18" customHeight="1" thickBot="1">
      <c r="A6" s="303"/>
      <c r="B6" s="304"/>
      <c r="C6" s="305" t="s">
        <v>291</v>
      </c>
      <c r="D6" s="306" t="s">
        <v>292</v>
      </c>
      <c r="E6" s="840"/>
    </row>
    <row r="7" spans="1:5" ht="30" customHeight="1">
      <c r="A7" s="105" t="s">
        <v>312</v>
      </c>
      <c r="B7" s="307" t="s">
        <v>313</v>
      </c>
      <c r="C7" s="308">
        <v>0</v>
      </c>
      <c r="D7" s="120">
        <f>+C7*2%</f>
        <v>0</v>
      </c>
      <c r="E7" s="309"/>
    </row>
    <row r="8" spans="1:5" ht="30" customHeight="1">
      <c r="A8" s="99" t="s">
        <v>314</v>
      </c>
      <c r="B8" s="201" t="s">
        <v>315</v>
      </c>
      <c r="C8" s="117">
        <v>0</v>
      </c>
      <c r="D8" s="118">
        <f>+C8*4%</f>
        <v>0</v>
      </c>
      <c r="E8" s="309"/>
    </row>
    <row r="9" spans="1:5" ht="30" customHeight="1" hidden="1" outlineLevel="1">
      <c r="A9" s="99" t="s">
        <v>316</v>
      </c>
      <c r="B9" s="201" t="s">
        <v>317</v>
      </c>
      <c r="C9" s="117">
        <v>0</v>
      </c>
      <c r="D9" s="118">
        <f>+C9*7%</f>
        <v>0</v>
      </c>
      <c r="E9" s="309"/>
    </row>
    <row r="10" spans="1:5" ht="30" customHeight="1" hidden="1" outlineLevel="1">
      <c r="A10" s="99" t="s">
        <v>318</v>
      </c>
      <c r="B10" s="201" t="s">
        <v>466</v>
      </c>
      <c r="C10" s="117">
        <v>0</v>
      </c>
      <c r="D10" s="118">
        <f>+C10*0.073</f>
        <v>0</v>
      </c>
      <c r="E10" s="309"/>
    </row>
    <row r="11" spans="1:5" ht="30" customHeight="1" hidden="1" outlineLevel="1">
      <c r="A11" s="99" t="s">
        <v>320</v>
      </c>
      <c r="B11" s="201" t="s">
        <v>319</v>
      </c>
      <c r="C11" s="117">
        <v>0</v>
      </c>
      <c r="D11" s="118">
        <f>+C11*0.075</f>
        <v>0</v>
      </c>
      <c r="E11" s="309"/>
    </row>
    <row r="12" spans="1:5" ht="30" customHeight="1" hidden="1" outlineLevel="1">
      <c r="A12" s="99" t="s">
        <v>322</v>
      </c>
      <c r="B12" s="201" t="s">
        <v>467</v>
      </c>
      <c r="C12" s="117">
        <v>0</v>
      </c>
      <c r="D12" s="118">
        <f>+C12*0.083</f>
        <v>0</v>
      </c>
      <c r="E12" s="309"/>
    </row>
    <row r="13" spans="1:5" ht="30" customHeight="1" hidden="1" outlineLevel="1">
      <c r="A13" s="99" t="s">
        <v>323</v>
      </c>
      <c r="B13" s="201" t="s">
        <v>321</v>
      </c>
      <c r="C13" s="117">
        <v>0</v>
      </c>
      <c r="D13" s="118">
        <f>+C13*0.085</f>
        <v>0</v>
      </c>
      <c r="E13" s="309"/>
    </row>
    <row r="14" spans="1:5" ht="30" customHeight="1" hidden="1" outlineLevel="1">
      <c r="A14" s="99" t="s">
        <v>325</v>
      </c>
      <c r="B14" s="201" t="s">
        <v>468</v>
      </c>
      <c r="C14" s="117">
        <v>0</v>
      </c>
      <c r="D14" s="118">
        <f>+C14*0.088</f>
        <v>0</v>
      </c>
      <c r="E14" s="309"/>
    </row>
    <row r="15" spans="1:4" ht="30" customHeight="1" collapsed="1">
      <c r="A15" s="99" t="s">
        <v>316</v>
      </c>
      <c r="B15" s="201" t="s">
        <v>525</v>
      </c>
      <c r="C15" s="117">
        <v>0</v>
      </c>
      <c r="D15" s="152">
        <f>+C15*5%</f>
        <v>0</v>
      </c>
    </row>
    <row r="16" spans="1:4" ht="30" customHeight="1">
      <c r="A16" s="99" t="s">
        <v>327</v>
      </c>
      <c r="B16" s="201" t="s">
        <v>324</v>
      </c>
      <c r="C16" s="117">
        <v>0</v>
      </c>
      <c r="D16" s="152">
        <f>+C16*10%</f>
        <v>0</v>
      </c>
    </row>
    <row r="17" spans="1:4" ht="30" customHeight="1" hidden="1" outlineLevel="1">
      <c r="A17" s="99" t="s">
        <v>429</v>
      </c>
      <c r="B17" s="201" t="s">
        <v>430</v>
      </c>
      <c r="C17" s="117">
        <v>0</v>
      </c>
      <c r="D17" s="152">
        <f>+C17*12.3%</f>
        <v>0</v>
      </c>
    </row>
    <row r="18" spans="1:5" ht="30" customHeight="1" collapsed="1">
      <c r="A18" s="99" t="s">
        <v>329</v>
      </c>
      <c r="B18" s="201" t="s">
        <v>379</v>
      </c>
      <c r="C18" s="117">
        <v>0</v>
      </c>
      <c r="D18" s="152">
        <f>+C18*22%</f>
        <v>0</v>
      </c>
      <c r="E18" s="262"/>
    </row>
    <row r="19" spans="1:6" s="187" customFormat="1" ht="38.25" customHeight="1">
      <c r="A19" s="310"/>
      <c r="B19" s="311" t="s">
        <v>562</v>
      </c>
      <c r="C19" s="122">
        <f>SUM(C7:C18)</f>
        <v>0</v>
      </c>
      <c r="D19" s="122">
        <f>SUM(D7:D18)</f>
        <v>0</v>
      </c>
      <c r="E19" s="272"/>
      <c r="F19" s="8"/>
    </row>
    <row r="20" spans="1:5" ht="31.5">
      <c r="A20" s="312" t="s">
        <v>330</v>
      </c>
      <c r="B20" s="313" t="s">
        <v>557</v>
      </c>
      <c r="C20" s="314">
        <f>+VC!C23</f>
        <v>0</v>
      </c>
      <c r="D20" s="315" t="s">
        <v>461</v>
      </c>
      <c r="E20" s="272"/>
    </row>
    <row r="21" spans="1:6" s="187" customFormat="1" ht="75" customHeight="1">
      <c r="A21" s="312" t="s">
        <v>696</v>
      </c>
      <c r="B21" s="316" t="s">
        <v>634</v>
      </c>
      <c r="C21" s="202">
        <v>0</v>
      </c>
      <c r="D21" s="317"/>
      <c r="E21" s="272"/>
      <c r="F21" s="8"/>
    </row>
    <row r="22" spans="1:7" s="319" customFormat="1" ht="36" customHeight="1">
      <c r="A22" s="312" t="s">
        <v>697</v>
      </c>
      <c r="B22" s="318" t="s">
        <v>546</v>
      </c>
      <c r="C22" s="141">
        <v>0</v>
      </c>
      <c r="D22" s="923" t="s">
        <v>718</v>
      </c>
      <c r="E22" s="8"/>
      <c r="F22" s="8"/>
      <c r="G22" s="8"/>
    </row>
    <row r="23" spans="1:7" s="319" customFormat="1" ht="51" customHeight="1">
      <c r="A23" s="312" t="s">
        <v>698</v>
      </c>
      <c r="B23" s="320" t="s">
        <v>519</v>
      </c>
      <c r="C23" s="141">
        <v>0</v>
      </c>
      <c r="D23" s="321"/>
      <c r="F23" s="8"/>
      <c r="G23" s="8"/>
    </row>
    <row r="24" spans="1:7" s="319" customFormat="1" ht="30" customHeight="1">
      <c r="A24" s="312" t="s">
        <v>699</v>
      </c>
      <c r="B24" s="322" t="s">
        <v>513</v>
      </c>
      <c r="C24" s="141">
        <v>0</v>
      </c>
      <c r="D24" s="321"/>
      <c r="F24" s="8"/>
      <c r="G24" s="8"/>
    </row>
    <row r="25" spans="1:8" s="110" customFormat="1" ht="30" customHeight="1">
      <c r="A25" s="312" t="s">
        <v>332</v>
      </c>
      <c r="B25" s="201" t="s">
        <v>331</v>
      </c>
      <c r="C25" s="117">
        <v>0</v>
      </c>
      <c r="D25" s="323"/>
      <c r="E25" s="324"/>
      <c r="F25" s="8"/>
      <c r="G25" s="8"/>
      <c r="H25" s="8"/>
    </row>
    <row r="26" spans="1:8" s="110" customFormat="1" ht="99.75" customHeight="1">
      <c r="A26" s="312" t="s">
        <v>459</v>
      </c>
      <c r="B26" s="325" t="s">
        <v>635</v>
      </c>
      <c r="C26" s="117">
        <v>0</v>
      </c>
      <c r="D26" s="323"/>
      <c r="E26" s="324"/>
      <c r="F26" s="8"/>
      <c r="G26" s="8"/>
      <c r="H26" s="8"/>
    </row>
    <row r="27" spans="1:8" s="110" customFormat="1" ht="158.25" customHeight="1">
      <c r="A27" s="312" t="s">
        <v>460</v>
      </c>
      <c r="B27" s="325" t="s">
        <v>636</v>
      </c>
      <c r="C27" s="117">
        <v>0</v>
      </c>
      <c r="D27" s="323"/>
      <c r="E27" s="324"/>
      <c r="F27" s="8"/>
      <c r="G27" s="8"/>
      <c r="H27" s="8"/>
    </row>
    <row r="28" spans="1:8" s="110" customFormat="1" ht="33.75" customHeight="1">
      <c r="A28" s="312" t="s">
        <v>469</v>
      </c>
      <c r="B28" s="326" t="s">
        <v>158</v>
      </c>
      <c r="C28" s="141">
        <v>0</v>
      </c>
      <c r="D28" s="323"/>
      <c r="E28" s="324"/>
      <c r="F28" s="8"/>
      <c r="G28" s="8"/>
      <c r="H28" s="8"/>
    </row>
    <row r="29" spans="1:8" s="110" customFormat="1" ht="51" customHeight="1">
      <c r="A29" s="327"/>
      <c r="B29" s="328" t="s">
        <v>443</v>
      </c>
      <c r="C29" s="329"/>
      <c r="D29" s="323"/>
      <c r="E29" s="324"/>
      <c r="F29" s="8"/>
      <c r="G29" s="8"/>
      <c r="H29" s="8"/>
    </row>
    <row r="30" spans="1:8" s="110" customFormat="1" ht="27.75" customHeight="1">
      <c r="A30" s="330" t="s">
        <v>470</v>
      </c>
      <c r="B30" s="331" t="s">
        <v>700</v>
      </c>
      <c r="C30" s="141">
        <v>0</v>
      </c>
      <c r="D30" s="323"/>
      <c r="E30" s="324"/>
      <c r="F30" s="8"/>
      <c r="G30" s="8"/>
      <c r="H30" s="8"/>
    </row>
    <row r="31" spans="1:8" s="319" customFormat="1" ht="34.5" customHeight="1">
      <c r="A31" s="332" t="s">
        <v>421</v>
      </c>
      <c r="B31" s="333" t="s">
        <v>701</v>
      </c>
      <c r="C31" s="334">
        <f>+C19+C20+C21+C22+C23+C25+C26+C28-C30+C27</f>
        <v>0</v>
      </c>
      <c r="D31" s="334">
        <f>+D19</f>
        <v>0</v>
      </c>
      <c r="E31" s="335"/>
      <c r="F31" s="187"/>
      <c r="G31" s="187"/>
      <c r="H31" s="187"/>
    </row>
    <row r="32" spans="1:5" ht="30" customHeight="1">
      <c r="A32" s="336" t="s">
        <v>206</v>
      </c>
      <c r="B32" s="201" t="s">
        <v>326</v>
      </c>
      <c r="C32" s="323"/>
      <c r="D32" s="337">
        <v>0</v>
      </c>
      <c r="E32" s="338"/>
    </row>
    <row r="33" spans="1:8" s="110" customFormat="1" ht="30" customHeight="1">
      <c r="A33" s="339" t="s">
        <v>526</v>
      </c>
      <c r="B33" s="340" t="s">
        <v>433</v>
      </c>
      <c r="C33" s="341"/>
      <c r="D33" s="334">
        <f>+D31+D32</f>
        <v>0</v>
      </c>
      <c r="E33" s="342"/>
      <c r="F33" s="8"/>
      <c r="G33" s="8"/>
      <c r="H33" s="8"/>
    </row>
    <row r="34" spans="1:8" s="279" customFormat="1" ht="15.75" customHeight="1">
      <c r="A34" s="848" t="s">
        <v>527</v>
      </c>
      <c r="B34" s="343"/>
      <c r="C34" s="344" t="s">
        <v>10</v>
      </c>
      <c r="D34" s="345" t="s">
        <v>502</v>
      </c>
      <c r="E34" s="346"/>
      <c r="F34" s="286"/>
      <c r="G34" s="286"/>
      <c r="H34" s="286"/>
    </row>
    <row r="35" spans="1:8" s="324" customFormat="1" ht="30" customHeight="1">
      <c r="A35" s="848"/>
      <c r="B35" s="347" t="s">
        <v>57</v>
      </c>
      <c r="C35" s="348">
        <f>+'DETT VF'!B15</f>
        <v>0</v>
      </c>
      <c r="D35" s="152">
        <f>+'DETT VF'!C15</f>
        <v>0</v>
      </c>
      <c r="E35" s="349"/>
      <c r="F35" s="350"/>
      <c r="G35" s="350"/>
      <c r="H35" s="350"/>
    </row>
    <row r="36" spans="1:8" s="279" customFormat="1" ht="15.75" customHeight="1">
      <c r="A36" s="848"/>
      <c r="B36" s="343"/>
      <c r="C36" s="344" t="s">
        <v>10</v>
      </c>
      <c r="D36" s="345" t="s">
        <v>502</v>
      </c>
      <c r="E36" s="346"/>
      <c r="F36" s="286"/>
      <c r="G36" s="286"/>
      <c r="H36" s="286"/>
    </row>
    <row r="37" spans="1:8" s="324" customFormat="1" ht="30" customHeight="1">
      <c r="A37" s="848"/>
      <c r="B37" s="347" t="s">
        <v>58</v>
      </c>
      <c r="C37" s="348">
        <f>+'DETT VF'!B31</f>
        <v>0</v>
      </c>
      <c r="D37" s="152">
        <f>+'DETT VF'!C31</f>
        <v>0</v>
      </c>
      <c r="E37" s="342"/>
      <c r="F37" s="350"/>
      <c r="G37" s="350"/>
      <c r="H37" s="350"/>
    </row>
    <row r="38" spans="1:8" s="279" customFormat="1" ht="15.75" customHeight="1">
      <c r="A38" s="848"/>
      <c r="B38" s="343"/>
      <c r="C38" s="344" t="s">
        <v>431</v>
      </c>
      <c r="D38" s="345" t="s">
        <v>432</v>
      </c>
      <c r="E38" s="346"/>
      <c r="F38" s="286"/>
      <c r="G38" s="286"/>
      <c r="H38" s="286"/>
    </row>
    <row r="39" spans="1:8" s="110" customFormat="1" ht="30" customHeight="1">
      <c r="A39" s="848"/>
      <c r="B39" s="347" t="s">
        <v>59</v>
      </c>
      <c r="C39" s="348">
        <f>+'DETT VF'!B36</f>
        <v>0</v>
      </c>
      <c r="D39" s="152">
        <f>+'DETT VF'!B35</f>
        <v>0</v>
      </c>
      <c r="E39" s="177"/>
      <c r="F39" s="8"/>
      <c r="G39" s="8"/>
      <c r="H39" s="8"/>
    </row>
    <row r="40" spans="1:8" s="110" customFormat="1" ht="43.5" customHeight="1">
      <c r="A40" s="351" t="s">
        <v>528</v>
      </c>
      <c r="B40" s="352" t="s">
        <v>26</v>
      </c>
      <c r="C40" s="849">
        <v>0</v>
      </c>
      <c r="D40" s="850"/>
      <c r="E40" s="177"/>
      <c r="F40" s="8"/>
      <c r="G40" s="8"/>
      <c r="H40" s="8"/>
    </row>
    <row r="41" spans="1:8" s="110" customFormat="1" ht="38.25">
      <c r="A41" s="353" t="s">
        <v>529</v>
      </c>
      <c r="B41" s="354" t="s">
        <v>123</v>
      </c>
      <c r="C41" s="838">
        <v>0</v>
      </c>
      <c r="D41" s="839"/>
      <c r="E41" s="355"/>
      <c r="F41" s="8"/>
      <c r="G41" s="8"/>
      <c r="H41" s="8"/>
    </row>
    <row r="42" spans="1:8" s="110" customFormat="1" ht="25.5">
      <c r="A42" s="353" t="s">
        <v>530</v>
      </c>
      <c r="B42" s="354" t="s">
        <v>287</v>
      </c>
      <c r="C42" s="838">
        <v>0</v>
      </c>
      <c r="D42" s="839"/>
      <c r="E42" s="177"/>
      <c r="F42" s="8"/>
      <c r="G42" s="8"/>
      <c r="H42" s="8"/>
    </row>
    <row r="43" spans="1:8" s="110" customFormat="1" ht="25.5" customHeight="1">
      <c r="A43" s="356" t="s">
        <v>531</v>
      </c>
      <c r="B43" s="357" t="s">
        <v>288</v>
      </c>
      <c r="C43" s="836">
        <f>+C31-C40-C41-C42</f>
        <v>0</v>
      </c>
      <c r="D43" s="837"/>
      <c r="E43" s="177"/>
      <c r="F43" s="8"/>
      <c r="G43" s="8"/>
      <c r="H43" s="8"/>
    </row>
    <row r="44" spans="1:7" s="187" customFormat="1" ht="24.75" customHeight="1">
      <c r="A44" s="310"/>
      <c r="B44" s="311" t="s">
        <v>434</v>
      </c>
      <c r="C44" s="834">
        <f>+C31-C40-C41-C42-C43</f>
        <v>0</v>
      </c>
      <c r="D44" s="835"/>
      <c r="E44" s="309"/>
      <c r="F44" s="8"/>
      <c r="G44" s="8"/>
    </row>
    <row r="45" spans="1:7" s="187" customFormat="1" ht="27.75" customHeight="1">
      <c r="A45" s="279"/>
      <c r="B45" s="358" t="s">
        <v>262</v>
      </c>
      <c r="C45" s="133">
        <v>0</v>
      </c>
      <c r="D45" s="323"/>
      <c r="E45" s="309"/>
      <c r="F45" s="8"/>
      <c r="G45" s="8"/>
    </row>
    <row r="46" spans="1:8" s="324" customFormat="1" ht="27.75" customHeight="1">
      <c r="A46" s="279"/>
      <c r="B46" s="359" t="s">
        <v>333</v>
      </c>
      <c r="C46" s="360">
        <f>+C45+C31</f>
        <v>0</v>
      </c>
      <c r="D46" s="360">
        <f>+D33</f>
        <v>0</v>
      </c>
      <c r="E46" s="177"/>
      <c r="F46" s="350"/>
      <c r="G46" s="350"/>
      <c r="H46" s="350"/>
    </row>
    <row r="47" spans="1:8" s="110" customFormat="1" ht="27.75" customHeight="1">
      <c r="A47" s="279"/>
      <c r="B47" s="361" t="s">
        <v>305</v>
      </c>
      <c r="C47" s="133">
        <v>0</v>
      </c>
      <c r="D47" s="362">
        <v>0</v>
      </c>
      <c r="E47" s="338"/>
      <c r="F47" s="8"/>
      <c r="G47" s="8"/>
      <c r="H47" s="8"/>
    </row>
    <row r="48" spans="1:8" s="110" customFormat="1" ht="27.75" customHeight="1">
      <c r="A48" s="279"/>
      <c r="B48" s="363" t="s">
        <v>380</v>
      </c>
      <c r="C48" s="364">
        <f>+C46-C47</f>
        <v>0</v>
      </c>
      <c r="D48" s="364">
        <f>+D46-D47</f>
        <v>0</v>
      </c>
      <c r="E48" s="324">
        <f>+C48/2</f>
        <v>0</v>
      </c>
      <c r="F48" s="8"/>
      <c r="G48" s="8"/>
      <c r="H48" s="8"/>
    </row>
    <row r="49" spans="1:8" s="110" customFormat="1" ht="37.5" customHeight="1">
      <c r="A49" s="843" t="s">
        <v>153</v>
      </c>
      <c r="B49" s="844"/>
      <c r="C49" s="844"/>
      <c r="D49" s="844"/>
      <c r="E49" s="8"/>
      <c r="F49" s="8"/>
      <c r="G49" s="8"/>
      <c r="H49" s="8"/>
    </row>
    <row r="50" spans="1:8" s="110" customFormat="1" ht="34.5" customHeight="1">
      <c r="A50" s="847" t="s">
        <v>457</v>
      </c>
      <c r="B50" s="847"/>
      <c r="C50" s="847"/>
      <c r="D50" s="847"/>
      <c r="E50" s="8"/>
      <c r="F50" s="8"/>
      <c r="G50" s="8"/>
      <c r="H50" s="8"/>
    </row>
    <row r="51" spans="1:8" s="110" customFormat="1" ht="16.5" customHeight="1">
      <c r="A51" s="365"/>
      <c r="B51" s="366"/>
      <c r="C51" s="366"/>
      <c r="D51" s="366"/>
      <c r="E51" s="8"/>
      <c r="F51" s="8"/>
      <c r="G51" s="8"/>
      <c r="H51" s="8"/>
    </row>
    <row r="52" spans="1:4" ht="24" customHeight="1">
      <c r="A52" s="319" t="s">
        <v>335</v>
      </c>
      <c r="B52" s="110"/>
      <c r="C52" s="367"/>
      <c r="D52" s="367"/>
    </row>
    <row r="53" spans="1:4" ht="49.5" customHeight="1">
      <c r="A53" s="845" t="s">
        <v>381</v>
      </c>
      <c r="B53" s="846"/>
      <c r="D53" s="368"/>
    </row>
    <row r="54" spans="1:4" ht="49.5" customHeight="1">
      <c r="A54" s="845" t="s">
        <v>637</v>
      </c>
      <c r="B54" s="846"/>
      <c r="C54" s="369"/>
      <c r="D54" s="369"/>
    </row>
    <row r="55" spans="2:8" s="110" customFormat="1" ht="32.25" customHeight="1">
      <c r="B55" s="8"/>
      <c r="C55" s="8"/>
      <c r="D55" s="8"/>
      <c r="E55" s="8"/>
      <c r="F55" s="8"/>
      <c r="G55" s="8"/>
      <c r="H55" s="8"/>
    </row>
    <row r="56" spans="1:6" s="110" customFormat="1" ht="30" customHeight="1">
      <c r="A56" s="189" t="s">
        <v>8</v>
      </c>
      <c r="B56" s="370"/>
      <c r="C56" s="190" t="s">
        <v>291</v>
      </c>
      <c r="D56" s="190" t="s">
        <v>292</v>
      </c>
      <c r="E56" s="371" t="s">
        <v>290</v>
      </c>
      <c r="F56" s="8"/>
    </row>
    <row r="57" spans="1:5" ht="36.75" customHeight="1">
      <c r="A57" s="841" t="s">
        <v>154</v>
      </c>
      <c r="B57" s="842"/>
      <c r="C57" s="372">
        <v>0</v>
      </c>
      <c r="D57" s="373">
        <f>+C57*0.22</f>
        <v>0</v>
      </c>
      <c r="E57" s="373">
        <f>+C57+D57</f>
        <v>0</v>
      </c>
    </row>
    <row r="58" spans="1:5" ht="36.75" customHeight="1">
      <c r="A58" s="104" t="s">
        <v>216</v>
      </c>
      <c r="B58" s="374"/>
      <c r="C58" s="375">
        <v>0</v>
      </c>
      <c r="D58" s="373">
        <f>+C58*0.22</f>
        <v>0</v>
      </c>
      <c r="E58" s="373">
        <f>+C58+D58</f>
        <v>0</v>
      </c>
    </row>
    <row r="59" spans="1:5" ht="30" customHeight="1">
      <c r="A59" s="104" t="s">
        <v>217</v>
      </c>
      <c r="B59" s="15"/>
      <c r="C59" s="376">
        <f>+C35</f>
        <v>0</v>
      </c>
      <c r="D59" s="373">
        <f>+D35</f>
        <v>0</v>
      </c>
      <c r="E59" s="373">
        <f>+C59+D59</f>
        <v>0</v>
      </c>
    </row>
    <row r="60" spans="1:5" ht="30" customHeight="1">
      <c r="A60" s="377"/>
      <c r="B60" s="378" t="s">
        <v>334</v>
      </c>
      <c r="C60" s="379"/>
      <c r="D60" s="368"/>
      <c r="E60" s="380">
        <f>SUM(E57:E59)</f>
        <v>0</v>
      </c>
    </row>
    <row r="61" spans="3:5" ht="15.75">
      <c r="C61" s="110"/>
      <c r="D61" s="110"/>
      <c r="E61" s="110"/>
    </row>
    <row r="62" ht="19.5" customHeight="1"/>
    <row r="63" ht="15.75">
      <c r="C63" s="262"/>
    </row>
  </sheetData>
  <sheetProtection/>
  <mergeCells count="12">
    <mergeCell ref="A34:A39"/>
    <mergeCell ref="C40:D40"/>
    <mergeCell ref="C44:D44"/>
    <mergeCell ref="C43:D43"/>
    <mergeCell ref="C42:D42"/>
    <mergeCell ref="C41:D41"/>
    <mergeCell ref="E5:E6"/>
    <mergeCell ref="A57:B57"/>
    <mergeCell ref="A49:D49"/>
    <mergeCell ref="A54:B54"/>
    <mergeCell ref="A53:B53"/>
    <mergeCell ref="A50:D50"/>
  </mergeCells>
  <printOptions horizontalCentered="1"/>
  <pageMargins left="0.1968503937007874" right="0.1968503937007874" top="0.3937007874015748" bottom="0.3937007874015748" header="0" footer="0.1968503937007874"/>
  <pageSetup fitToHeight="1" fitToWidth="1" orientation="portrait" paperSize="9" scale="44" r:id="rId1"/>
  <headerFooter alignWithMargins="0">
    <oddFooter>&amp;C&amp;"Times New Roman,Normale\&amp;8- STUDI RIUNITI -
4</oddFooter>
  </headerFooter>
  <rowBreaks count="1" manualBreakCount="1">
    <brk id="50" max="255" man="1"/>
  </rowBreak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D48"/>
  <sheetViews>
    <sheetView zoomScalePageLayoutView="0" workbookViewId="0" topLeftCell="A13">
      <selection activeCell="C21" sqref="C21"/>
    </sheetView>
  </sheetViews>
  <sheetFormatPr defaultColWidth="9.140625" defaultRowHeight="12.75"/>
  <cols>
    <col min="1" max="1" width="7.7109375" style="385" customWidth="1"/>
    <col min="2" max="2" width="66.421875" style="385" customWidth="1"/>
    <col min="3" max="3" width="19.140625" style="286" customWidth="1"/>
    <col min="4" max="4" width="11.28125" style="388" bestFit="1" customWidth="1"/>
    <col min="5" max="16384" width="9.140625" style="286" customWidth="1"/>
  </cols>
  <sheetData>
    <row r="1" spans="1:4" s="384" customFormat="1" ht="20.25" customHeight="1">
      <c r="A1" s="381"/>
      <c r="B1" s="382" t="s">
        <v>435</v>
      </c>
      <c r="C1" s="381"/>
      <c r="D1" s="383"/>
    </row>
    <row r="2" ht="15.75"/>
    <row r="3" spans="2:3" ht="30">
      <c r="B3" s="386" t="s">
        <v>142</v>
      </c>
      <c r="C3" s="387" t="s">
        <v>436</v>
      </c>
    </row>
    <row r="4" spans="1:2" ht="9" customHeight="1">
      <c r="A4" s="389"/>
      <c r="B4" s="390"/>
    </row>
    <row r="5" ht="27" customHeight="1">
      <c r="B5" s="391" t="s">
        <v>143</v>
      </c>
    </row>
    <row r="6" spans="1:3" ht="20.25" customHeight="1">
      <c r="A6" s="853"/>
      <c r="B6" s="851" t="s">
        <v>638</v>
      </c>
      <c r="C6" s="392" t="s">
        <v>144</v>
      </c>
    </row>
    <row r="7" spans="1:3" ht="20.25" customHeight="1">
      <c r="A7" s="853"/>
      <c r="B7" s="852"/>
      <c r="C7" s="393" t="s">
        <v>145</v>
      </c>
    </row>
    <row r="8" ht="15.75">
      <c r="A8" s="389"/>
    </row>
    <row r="9" ht="30.75" customHeight="1">
      <c r="B9" s="391" t="s">
        <v>146</v>
      </c>
    </row>
    <row r="10" spans="2:3" ht="36.75" customHeight="1">
      <c r="B10" s="394" t="s">
        <v>597</v>
      </c>
      <c r="C10" s="395" t="s">
        <v>404</v>
      </c>
    </row>
    <row r="11" ht="44.25" customHeight="1">
      <c r="A11" s="396" t="s">
        <v>42</v>
      </c>
    </row>
    <row r="12" spans="1:3" ht="21.75" customHeight="1">
      <c r="A12" s="397" t="s">
        <v>147</v>
      </c>
      <c r="B12" s="398"/>
      <c r="C12" s="399"/>
    </row>
    <row r="13" spans="1:4" ht="30">
      <c r="A13" s="863" t="s">
        <v>437</v>
      </c>
      <c r="B13" s="400" t="s">
        <v>23</v>
      </c>
      <c r="C13" s="401">
        <v>0</v>
      </c>
      <c r="D13" s="402">
        <v>1</v>
      </c>
    </row>
    <row r="14" spans="1:4" ht="45">
      <c r="A14" s="864"/>
      <c r="B14" s="403" t="s">
        <v>148</v>
      </c>
      <c r="C14" s="404">
        <f>+VE!C32</f>
        <v>0</v>
      </c>
      <c r="D14" s="402">
        <v>2</v>
      </c>
    </row>
    <row r="15" spans="1:4" ht="15.75">
      <c r="A15" s="864"/>
      <c r="B15" s="405" t="s">
        <v>24</v>
      </c>
      <c r="C15" s="404">
        <v>0</v>
      </c>
      <c r="D15" s="402">
        <v>3</v>
      </c>
    </row>
    <row r="16" spans="1:4" ht="15.75">
      <c r="A16" s="864"/>
      <c r="B16" s="406" t="s">
        <v>155</v>
      </c>
      <c r="C16" s="407">
        <f>+VE!C46</f>
        <v>0</v>
      </c>
      <c r="D16" s="402">
        <v>4</v>
      </c>
    </row>
    <row r="17" spans="1:4" ht="30">
      <c r="A17" s="864"/>
      <c r="B17" s="408" t="s">
        <v>382</v>
      </c>
      <c r="C17" s="407">
        <v>0</v>
      </c>
      <c r="D17" s="402">
        <v>5</v>
      </c>
    </row>
    <row r="18" spans="1:4" ht="15.75">
      <c r="A18" s="864"/>
      <c r="B18" s="408" t="s">
        <v>25</v>
      </c>
      <c r="C18" s="407">
        <v>0</v>
      </c>
      <c r="D18" s="402">
        <v>6</v>
      </c>
    </row>
    <row r="19" spans="1:4" ht="15.75">
      <c r="A19" s="864"/>
      <c r="B19" s="405" t="s">
        <v>156</v>
      </c>
      <c r="C19" s="409">
        <v>0</v>
      </c>
      <c r="D19" s="402" t="s">
        <v>157</v>
      </c>
    </row>
    <row r="20" spans="1:4" ht="30">
      <c r="A20" s="864"/>
      <c r="B20" s="405" t="s">
        <v>405</v>
      </c>
      <c r="C20" s="409">
        <v>0</v>
      </c>
      <c r="D20" s="402" t="s">
        <v>406</v>
      </c>
    </row>
    <row r="21" spans="1:4" ht="45">
      <c r="A21" s="865"/>
      <c r="B21" s="520" t="s">
        <v>651</v>
      </c>
      <c r="C21" s="521">
        <v>0</v>
      </c>
      <c r="D21" s="402" t="s">
        <v>650</v>
      </c>
    </row>
    <row r="22" spans="1:3" ht="33" customHeight="1">
      <c r="A22" s="858" t="s">
        <v>437</v>
      </c>
      <c r="B22" s="410" t="s">
        <v>534</v>
      </c>
      <c r="C22" s="856">
        <v>1</v>
      </c>
    </row>
    <row r="23" spans="1:3" ht="33" customHeight="1">
      <c r="A23" s="859"/>
      <c r="B23" s="411" t="s">
        <v>533</v>
      </c>
      <c r="C23" s="857"/>
    </row>
    <row r="25" ht="15.75">
      <c r="A25" s="389"/>
    </row>
    <row r="26" spans="1:3" ht="31.5" customHeight="1">
      <c r="A26" s="412" t="s">
        <v>438</v>
      </c>
      <c r="B26" s="413" t="s">
        <v>535</v>
      </c>
      <c r="C26" s="414"/>
    </row>
    <row r="27" ht="15.75">
      <c r="A27" s="415"/>
    </row>
    <row r="28" spans="1:3" ht="15.75">
      <c r="A28" s="860" t="s">
        <v>439</v>
      </c>
      <c r="B28" s="416" t="s">
        <v>140</v>
      </c>
      <c r="C28" s="417"/>
    </row>
    <row r="29" spans="1:3" ht="28.5" customHeight="1">
      <c r="A29" s="861"/>
      <c r="B29" s="418" t="s">
        <v>383</v>
      </c>
      <c r="C29" s="419" t="str">
        <f>+C7</f>
        <v>(2)</v>
      </c>
    </row>
    <row r="30" spans="1:3" ht="15.75">
      <c r="A30" s="861"/>
      <c r="B30" s="420" t="s">
        <v>384</v>
      </c>
      <c r="C30" s="421"/>
    </row>
    <row r="31" spans="1:3" ht="30">
      <c r="A31" s="861"/>
      <c r="B31" s="422" t="s">
        <v>385</v>
      </c>
      <c r="C31" s="419"/>
    </row>
    <row r="32" spans="1:3" ht="15.75">
      <c r="A32" s="862"/>
      <c r="B32" s="423" t="s">
        <v>532</v>
      </c>
      <c r="C32" s="424">
        <f>+((VF1!D33+VF2!C26)*VF2!C22)-VF2!C26</f>
        <v>0</v>
      </c>
    </row>
    <row r="34" spans="1:4" s="428" customFormat="1" ht="22.5" customHeight="1">
      <c r="A34" s="425" t="s">
        <v>149</v>
      </c>
      <c r="B34" s="426"/>
      <c r="C34" s="427"/>
      <c r="D34" s="427"/>
    </row>
    <row r="35" spans="1:4" s="428" customFormat="1" ht="94.5" customHeight="1">
      <c r="A35" s="429" t="s">
        <v>536</v>
      </c>
      <c r="B35" s="430" t="s">
        <v>639</v>
      </c>
      <c r="C35" s="431"/>
      <c r="D35" s="432"/>
    </row>
    <row r="36" spans="1:4" s="428" customFormat="1" ht="84.75" customHeight="1">
      <c r="A36" s="429" t="s">
        <v>537</v>
      </c>
      <c r="B36" s="430" t="s">
        <v>640</v>
      </c>
      <c r="C36" s="431"/>
      <c r="D36" s="432"/>
    </row>
    <row r="37" spans="1:4" s="428" customFormat="1" ht="60.75" customHeight="1">
      <c r="A37" s="429" t="s">
        <v>538</v>
      </c>
      <c r="B37" s="433" t="s">
        <v>641</v>
      </c>
      <c r="C37" s="854"/>
      <c r="D37" s="855"/>
    </row>
    <row r="39" spans="1:3" ht="27.75" customHeight="1">
      <c r="A39" s="435" t="s">
        <v>539</v>
      </c>
      <c r="B39" s="436" t="s">
        <v>141</v>
      </c>
      <c r="C39" s="437">
        <f>+VF3!G10</f>
        <v>0</v>
      </c>
    </row>
    <row r="41" spans="1:3" ht="26.25" customHeight="1">
      <c r="A41" s="435" t="s">
        <v>540</v>
      </c>
      <c r="B41" s="436" t="s">
        <v>541</v>
      </c>
      <c r="C41" s="438">
        <f>SUM(C32:C40)</f>
        <v>0</v>
      </c>
    </row>
    <row r="42" ht="16.5" thickBot="1"/>
    <row r="43" spans="2:3" ht="15.75">
      <c r="B43" s="439" t="s">
        <v>643</v>
      </c>
      <c r="C43" s="440">
        <v>1</v>
      </c>
    </row>
    <row r="44" spans="2:3" ht="15.75">
      <c r="B44" s="441" t="s">
        <v>180</v>
      </c>
      <c r="C44" s="442">
        <f>+VF1!D19*VF2!C43</f>
        <v>0</v>
      </c>
    </row>
    <row r="45" spans="2:3" ht="15.75">
      <c r="B45" s="441" t="s">
        <v>182</v>
      </c>
      <c r="C45" s="442">
        <f>+VF1!D19*C22</f>
        <v>0</v>
      </c>
    </row>
    <row r="46" spans="2:3" ht="16.5" thickBot="1">
      <c r="B46" s="443" t="s">
        <v>183</v>
      </c>
      <c r="C46" s="444">
        <f>+C45-C44</f>
        <v>0</v>
      </c>
    </row>
    <row r="47" spans="2:3" ht="16.5" thickBot="1">
      <c r="B47" s="385" t="s">
        <v>181</v>
      </c>
      <c r="C47" s="445">
        <f>+C39</f>
        <v>0</v>
      </c>
    </row>
    <row r="48" spans="1:4" s="449" customFormat="1" ht="16.5" thickBot="1">
      <c r="A48" s="396"/>
      <c r="B48" s="446" t="s">
        <v>642</v>
      </c>
      <c r="C48" s="447">
        <f>+C46+C47</f>
        <v>0</v>
      </c>
      <c r="D48" s="448"/>
    </row>
  </sheetData>
  <sheetProtection/>
  <mergeCells count="7">
    <mergeCell ref="B6:B7"/>
    <mergeCell ref="A6:A7"/>
    <mergeCell ref="C37:D37"/>
    <mergeCell ref="C22:C23"/>
    <mergeCell ref="A22:A23"/>
    <mergeCell ref="A28:A32"/>
    <mergeCell ref="A13:A21"/>
  </mergeCells>
  <printOptions/>
  <pageMargins left="0.3937007874015748" right="0.3937007874015748" top="0.5905511811023623" bottom="0.5905511811023623" header="0.5118110236220472" footer="0.5118110236220472"/>
  <pageSetup fitToHeight="1" fitToWidth="1" orientation="portrait" paperSize="9" scale="68" r:id="rId4"/>
  <drawing r:id="rId3"/>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H19"/>
  <sheetViews>
    <sheetView zoomScalePageLayoutView="0" workbookViewId="0" topLeftCell="A4">
      <selection activeCell="G10" sqref="G10"/>
    </sheetView>
  </sheetViews>
  <sheetFormatPr defaultColWidth="81.8515625" defaultRowHeight="12.75" outlineLevelRow="1"/>
  <cols>
    <col min="1" max="1" width="4.421875" style="451" customWidth="1"/>
    <col min="2" max="2" width="10.140625" style="451" customWidth="1"/>
    <col min="3" max="3" width="10.7109375" style="451" customWidth="1"/>
    <col min="4" max="4" width="19.00390625" style="451" customWidth="1"/>
    <col min="5" max="5" width="17.8515625" style="451" customWidth="1"/>
    <col min="6" max="6" width="8.7109375" style="451" customWidth="1"/>
    <col min="7" max="7" width="16.57421875" style="451" customWidth="1"/>
    <col min="8" max="16384" width="81.8515625" style="451" customWidth="1"/>
  </cols>
  <sheetData>
    <row r="1" spans="1:8" ht="25.5" customHeight="1">
      <c r="A1" s="867" t="s">
        <v>386</v>
      </c>
      <c r="B1" s="868"/>
      <c r="C1" s="868"/>
      <c r="D1" s="868"/>
      <c r="E1" s="868"/>
      <c r="F1" s="868"/>
      <c r="G1" s="868"/>
      <c r="H1" s="450"/>
    </row>
    <row r="2" spans="1:7" ht="12.75">
      <c r="A2" s="452"/>
      <c r="B2" s="453">
        <v>1</v>
      </c>
      <c r="C2" s="453">
        <v>2</v>
      </c>
      <c r="D2" s="453">
        <v>3</v>
      </c>
      <c r="E2" s="453">
        <v>4</v>
      </c>
      <c r="F2" s="875" t="s">
        <v>221</v>
      </c>
      <c r="G2" s="453">
        <v>5</v>
      </c>
    </row>
    <row r="3" spans="1:7" ht="46.5" customHeight="1">
      <c r="A3" s="454"/>
      <c r="B3" s="455" t="s">
        <v>265</v>
      </c>
      <c r="C3" s="455" t="s">
        <v>266</v>
      </c>
      <c r="D3" s="455" t="s">
        <v>644</v>
      </c>
      <c r="E3" s="455" t="s">
        <v>645</v>
      </c>
      <c r="F3" s="876"/>
      <c r="G3" s="455" t="s">
        <v>646</v>
      </c>
    </row>
    <row r="4" spans="1:8" ht="19.5" customHeight="1">
      <c r="A4" s="456">
        <v>5</v>
      </c>
      <c r="B4" s="457">
        <v>2014</v>
      </c>
      <c r="C4" s="458">
        <v>1</v>
      </c>
      <c r="D4" s="459">
        <v>0</v>
      </c>
      <c r="E4" s="460">
        <v>0</v>
      </c>
      <c r="F4" s="461"/>
      <c r="G4" s="462">
        <f>-(D4*C4-D4*$C$8)/5-(E4*C4-E4*$C$8)/5</f>
        <v>0</v>
      </c>
      <c r="H4" s="463"/>
    </row>
    <row r="5" spans="1:8" ht="19.5" customHeight="1">
      <c r="A5" s="464">
        <v>6</v>
      </c>
      <c r="B5" s="465">
        <v>2015</v>
      </c>
      <c r="C5" s="458">
        <v>1</v>
      </c>
      <c r="D5" s="459">
        <v>0</v>
      </c>
      <c r="E5" s="459">
        <v>0</v>
      </c>
      <c r="F5" s="466"/>
      <c r="G5" s="467">
        <f>-(D5*C5-D5*$C$8)/5-(E5*C5-E5*$C$8)/5</f>
        <v>0</v>
      </c>
      <c r="H5" s="463"/>
    </row>
    <row r="6" spans="1:8" ht="19.5" customHeight="1">
      <c r="A6" s="464">
        <v>7</v>
      </c>
      <c r="B6" s="457">
        <v>2016</v>
      </c>
      <c r="C6" s="458">
        <v>1</v>
      </c>
      <c r="D6" s="459">
        <v>0</v>
      </c>
      <c r="E6" s="459">
        <v>0</v>
      </c>
      <c r="F6" s="466"/>
      <c r="G6" s="467">
        <f>-(D6*C6-D6*$C$8)/5-(E6*C6-E6*$C$8)/5</f>
        <v>0</v>
      </c>
      <c r="H6" s="463"/>
    </row>
    <row r="7" spans="1:8" ht="19.5" customHeight="1">
      <c r="A7" s="464">
        <v>8</v>
      </c>
      <c r="B7" s="465">
        <v>2017</v>
      </c>
      <c r="C7" s="458">
        <v>1</v>
      </c>
      <c r="D7" s="468">
        <v>0</v>
      </c>
      <c r="E7" s="469">
        <v>0</v>
      </c>
      <c r="F7" s="470"/>
      <c r="G7" s="471">
        <f>-(D7*C7-D7*$C$8)/5-(E7*C7-E7*$C$8)/5</f>
        <v>0</v>
      </c>
      <c r="H7" s="463"/>
    </row>
    <row r="8" spans="1:8" ht="19.5" customHeight="1">
      <c r="A8" s="472">
        <v>9</v>
      </c>
      <c r="B8" s="465">
        <v>2018</v>
      </c>
      <c r="C8" s="473">
        <f>+VF2!C22</f>
        <v>1</v>
      </c>
      <c r="D8" s="474"/>
      <c r="E8" s="475"/>
      <c r="F8" s="475"/>
      <c r="G8" s="476"/>
      <c r="H8" s="463"/>
    </row>
    <row r="9" spans="1:8" ht="19.5" customHeight="1">
      <c r="A9" s="477">
        <v>10</v>
      </c>
      <c r="B9" s="872" t="s">
        <v>264</v>
      </c>
      <c r="C9" s="873"/>
      <c r="D9" s="873"/>
      <c r="E9" s="874"/>
      <c r="F9" s="461"/>
      <c r="G9" s="460"/>
      <c r="H9" s="463"/>
    </row>
    <row r="10" spans="1:7" ht="30.75" customHeight="1">
      <c r="A10" s="478">
        <v>11</v>
      </c>
      <c r="B10" s="869" t="s">
        <v>124</v>
      </c>
      <c r="C10" s="870"/>
      <c r="D10" s="870"/>
      <c r="E10" s="871"/>
      <c r="F10" s="479"/>
      <c r="G10" s="480">
        <f>SUM(G4:G9)</f>
        <v>0</v>
      </c>
    </row>
    <row r="12" spans="1:7" ht="15" customHeight="1" outlineLevel="1">
      <c r="A12" s="866" t="s">
        <v>220</v>
      </c>
      <c r="B12" s="866"/>
      <c r="C12" s="866"/>
      <c r="D12" s="866"/>
      <c r="E12" s="866"/>
      <c r="F12" s="866"/>
      <c r="G12" s="866"/>
    </row>
    <row r="13" spans="1:7" ht="15" customHeight="1" outlineLevel="1">
      <c r="A13" s="866" t="s">
        <v>219</v>
      </c>
      <c r="B13" s="866"/>
      <c r="C13" s="866"/>
      <c r="D13" s="866"/>
      <c r="E13" s="866"/>
      <c r="F13" s="866"/>
      <c r="G13" s="866"/>
    </row>
    <row r="14" spans="1:7" ht="15" customHeight="1" outlineLevel="1">
      <c r="A14" s="866" t="s">
        <v>139</v>
      </c>
      <c r="B14" s="866"/>
      <c r="C14" s="866"/>
      <c r="D14" s="866"/>
      <c r="E14" s="866"/>
      <c r="F14" s="866"/>
      <c r="G14" s="866"/>
    </row>
    <row r="15" spans="1:7" ht="30.75" customHeight="1" outlineLevel="1">
      <c r="A15" s="866" t="s">
        <v>267</v>
      </c>
      <c r="B15" s="866"/>
      <c r="C15" s="866"/>
      <c r="D15" s="866"/>
      <c r="E15" s="866"/>
      <c r="F15" s="866"/>
      <c r="G15" s="866"/>
    </row>
    <row r="16" spans="1:7" ht="122.25" customHeight="1">
      <c r="A16" s="878"/>
      <c r="B16" s="878"/>
      <c r="C16" s="878"/>
      <c r="D16" s="878"/>
      <c r="E16" s="878"/>
      <c r="F16" s="878"/>
      <c r="G16" s="878"/>
    </row>
    <row r="17" spans="1:7" ht="60.75" customHeight="1">
      <c r="A17" s="878" t="s">
        <v>218</v>
      </c>
      <c r="B17" s="878"/>
      <c r="C17" s="878"/>
      <c r="D17" s="878"/>
      <c r="E17" s="878"/>
      <c r="F17" s="878"/>
      <c r="G17" s="878"/>
    </row>
    <row r="18" spans="1:7" ht="47.25" customHeight="1">
      <c r="A18" s="878" t="s">
        <v>196</v>
      </c>
      <c r="B18" s="878"/>
      <c r="C18" s="878"/>
      <c r="D18" s="878"/>
      <c r="E18" s="878"/>
      <c r="F18" s="878"/>
      <c r="G18" s="878"/>
    </row>
    <row r="19" spans="1:7" ht="30" customHeight="1">
      <c r="A19" s="877" t="s">
        <v>215</v>
      </c>
      <c r="B19" s="877"/>
      <c r="C19" s="877"/>
      <c r="D19" s="877"/>
      <c r="E19" s="877"/>
      <c r="F19" s="877"/>
      <c r="G19" s="877"/>
    </row>
  </sheetData>
  <sheetProtection/>
  <mergeCells count="12">
    <mergeCell ref="A19:G19"/>
    <mergeCell ref="A15:G15"/>
    <mergeCell ref="A16:G16"/>
    <mergeCell ref="A17:G17"/>
    <mergeCell ref="A18:G18"/>
    <mergeCell ref="A13:G13"/>
    <mergeCell ref="A14:G14"/>
    <mergeCell ref="A1:G1"/>
    <mergeCell ref="B10:E10"/>
    <mergeCell ref="B9:E9"/>
    <mergeCell ref="F2:F3"/>
    <mergeCell ref="A12:G12"/>
  </mergeCells>
  <printOptions horizontalCentered="1"/>
  <pageMargins left="0.3937007874015748" right="0.3937007874015748" top="0.3937007874015748" bottom="0.3937007874015748" header="0.5118110236220472" footer="0.5118110236220472"/>
  <pageSetup fitToHeight="1" fitToWidth="1"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G36"/>
  <sheetViews>
    <sheetView showGridLines="0" zoomScale="75" zoomScaleNormal="75" zoomScalePageLayoutView="0" workbookViewId="0" topLeftCell="A25">
      <selection activeCell="A8" sqref="A8"/>
    </sheetView>
  </sheetViews>
  <sheetFormatPr defaultColWidth="9.140625" defaultRowHeight="12.75"/>
  <cols>
    <col min="1" max="1" width="96.7109375" style="3" customWidth="1"/>
    <col min="2" max="3" width="34.7109375" style="3" customWidth="1"/>
    <col min="4" max="4" width="18.140625" style="3" customWidth="1"/>
    <col min="5" max="5" width="12.421875" style="3" customWidth="1"/>
    <col min="6" max="6" width="20.00390625" style="3" customWidth="1"/>
    <col min="7" max="7" width="16.28125" style="3" customWidth="1"/>
    <col min="8" max="16384" width="9.140625" style="3" customWidth="1"/>
  </cols>
  <sheetData>
    <row r="1" spans="1:3" ht="30.75" customHeight="1">
      <c r="A1" s="481" t="s">
        <v>260</v>
      </c>
      <c r="B1" s="90"/>
      <c r="C1" s="90"/>
    </row>
    <row r="2" ht="35.25" customHeight="1">
      <c r="A2" s="187" t="s">
        <v>340</v>
      </c>
    </row>
    <row r="3" spans="1:4" ht="33" customHeight="1" thickBot="1">
      <c r="A3" s="482" t="s">
        <v>544</v>
      </c>
      <c r="B3" s="483"/>
      <c r="C3" s="483"/>
      <c r="D3" s="283"/>
    </row>
    <row r="4" spans="1:4" ht="27" customHeight="1" thickBot="1" thickTop="1">
      <c r="A4" s="484" t="s">
        <v>310</v>
      </c>
      <c r="B4" s="484" t="s">
        <v>291</v>
      </c>
      <c r="C4" s="484" t="s">
        <v>292</v>
      </c>
      <c r="D4" s="283"/>
    </row>
    <row r="5" spans="1:4" ht="24" customHeight="1" thickTop="1">
      <c r="A5" s="485" t="s">
        <v>19</v>
      </c>
      <c r="B5" s="486">
        <v>0</v>
      </c>
      <c r="C5" s="487"/>
      <c r="D5" s="283"/>
    </row>
    <row r="6" spans="1:4" ht="24" customHeight="1">
      <c r="A6" s="488" t="s">
        <v>315</v>
      </c>
      <c r="B6" s="489">
        <v>0</v>
      </c>
      <c r="C6" s="490">
        <f>+B6*0.04</f>
        <v>0</v>
      </c>
      <c r="D6" s="283"/>
    </row>
    <row r="7" spans="1:4" ht="24" customHeight="1">
      <c r="A7" s="488" t="s">
        <v>341</v>
      </c>
      <c r="B7" s="489">
        <v>0</v>
      </c>
      <c r="C7" s="490">
        <f>+B7*0.1</f>
        <v>0</v>
      </c>
      <c r="D7" s="283"/>
    </row>
    <row r="8" spans="1:4" ht="24" customHeight="1">
      <c r="A8" s="488" t="s">
        <v>207</v>
      </c>
      <c r="B8" s="489">
        <v>0</v>
      </c>
      <c r="C8" s="491">
        <f>+B8*0.21</f>
        <v>0</v>
      </c>
      <c r="D8" s="283"/>
    </row>
    <row r="9" spans="1:4" ht="24" customHeight="1">
      <c r="A9" s="488" t="s">
        <v>387</v>
      </c>
      <c r="B9" s="489">
        <v>0</v>
      </c>
      <c r="C9" s="491">
        <f>+B9*0.22</f>
        <v>0</v>
      </c>
      <c r="D9" s="283"/>
    </row>
    <row r="10" spans="1:7" s="107" customFormat="1" ht="24" customHeight="1" thickBot="1">
      <c r="A10" s="492" t="s">
        <v>328</v>
      </c>
      <c r="B10" s="493">
        <f>SUM(B5:B9)</f>
        <v>0</v>
      </c>
      <c r="C10" s="493">
        <f>SUM(C6:C9)</f>
        <v>0</v>
      </c>
      <c r="D10" s="283"/>
      <c r="E10" s="3"/>
      <c r="F10" s="3"/>
      <c r="G10" s="3"/>
    </row>
    <row r="11" spans="1:4" ht="38.25" customHeight="1">
      <c r="A11" s="494" t="s">
        <v>422</v>
      </c>
      <c r="B11" s="495"/>
      <c r="C11" s="496"/>
      <c r="D11" s="283"/>
    </row>
    <row r="12" spans="1:7" s="107" customFormat="1" ht="37.5" customHeight="1">
      <c r="A12" s="497" t="s">
        <v>423</v>
      </c>
      <c r="B12" s="489"/>
      <c r="C12" s="498"/>
      <c r="D12" s="283"/>
      <c r="E12" s="3"/>
      <c r="F12" s="3"/>
      <c r="G12" s="3"/>
    </row>
    <row r="13" spans="1:7" s="214" customFormat="1" ht="24" customHeight="1">
      <c r="A13" s="488" t="s">
        <v>342</v>
      </c>
      <c r="B13" s="489"/>
      <c r="C13" s="498"/>
      <c r="D13" s="283"/>
      <c r="E13" s="3"/>
      <c r="F13" s="3"/>
      <c r="G13" s="3"/>
    </row>
    <row r="14" spans="1:7" s="9" customFormat="1" ht="24" customHeight="1" thickBot="1">
      <c r="A14" s="499" t="s">
        <v>137</v>
      </c>
      <c r="B14" s="500"/>
      <c r="C14" s="501"/>
      <c r="D14" s="283"/>
      <c r="E14" s="3"/>
      <c r="F14" s="3"/>
      <c r="G14" s="3"/>
    </row>
    <row r="15" spans="1:7" s="9" customFormat="1" ht="27.75" customHeight="1" thickBot="1">
      <c r="A15" s="502" t="s">
        <v>561</v>
      </c>
      <c r="B15" s="503">
        <f>+B10+B11+B12+B13+B14</f>
        <v>0</v>
      </c>
      <c r="C15" s="503">
        <f>+C10+C14</f>
        <v>0</v>
      </c>
      <c r="D15" s="504"/>
      <c r="E15" s="3"/>
      <c r="F15" s="3"/>
      <c r="G15" s="3"/>
    </row>
    <row r="16" spans="1:7" s="9" customFormat="1" ht="16.5" thickBot="1">
      <c r="A16" s="8"/>
      <c r="B16" s="8"/>
      <c r="C16" s="505" t="s">
        <v>343</v>
      </c>
      <c r="D16" s="283"/>
      <c r="E16" s="3"/>
      <c r="F16" s="3"/>
      <c r="G16" s="3"/>
    </row>
    <row r="17" spans="1:4" ht="27.75" customHeight="1" thickBot="1" thickTop="1">
      <c r="A17" s="247" t="s">
        <v>11</v>
      </c>
      <c r="B17" s="483"/>
      <c r="C17" s="483"/>
      <c r="D17" s="283"/>
    </row>
    <row r="18" spans="1:4" ht="27" customHeight="1" thickBot="1" thickTop="1">
      <c r="A18" s="506" t="s">
        <v>310</v>
      </c>
      <c r="B18" s="506" t="s">
        <v>291</v>
      </c>
      <c r="C18" s="248" t="s">
        <v>292</v>
      </c>
      <c r="D18" s="283"/>
    </row>
    <row r="19" spans="1:4" ht="24" customHeight="1" thickTop="1">
      <c r="A19" s="488" t="s">
        <v>344</v>
      </c>
      <c r="B19" s="507">
        <v>0</v>
      </c>
      <c r="C19" s="137">
        <f>+B19*0.04</f>
        <v>0</v>
      </c>
      <c r="D19" s="283"/>
    </row>
    <row r="20" spans="1:4" ht="24" customHeight="1">
      <c r="A20" s="488" t="s">
        <v>545</v>
      </c>
      <c r="B20" s="507">
        <v>0</v>
      </c>
      <c r="C20" s="137">
        <f>+B20*0.05</f>
        <v>0</v>
      </c>
      <c r="D20" s="283"/>
    </row>
    <row r="21" spans="1:4" ht="24" customHeight="1">
      <c r="A21" s="488" t="s">
        <v>345</v>
      </c>
      <c r="B21" s="507">
        <v>0</v>
      </c>
      <c r="C21" s="137">
        <f>+B21*0.09</f>
        <v>0</v>
      </c>
      <c r="D21" s="283"/>
    </row>
    <row r="22" spans="1:4" ht="24" customHeight="1">
      <c r="A22" s="488" t="s">
        <v>346</v>
      </c>
      <c r="B22" s="507">
        <v>0</v>
      </c>
      <c r="C22" s="137">
        <f>+B22*0.1</f>
        <v>0</v>
      </c>
      <c r="D22" s="283"/>
    </row>
    <row r="23" spans="1:4" ht="24" customHeight="1">
      <c r="A23" s="488" t="s">
        <v>347</v>
      </c>
      <c r="B23" s="507">
        <v>0</v>
      </c>
      <c r="C23" s="137">
        <f>+B23*0.16</f>
        <v>0</v>
      </c>
      <c r="D23" s="283"/>
    </row>
    <row r="24" spans="1:4" ht="24" customHeight="1">
      <c r="A24" s="488" t="s">
        <v>348</v>
      </c>
      <c r="B24" s="507">
        <v>0</v>
      </c>
      <c r="C24" s="137">
        <f>+B24*0.19</f>
        <v>0</v>
      </c>
      <c r="D24" s="283"/>
    </row>
    <row r="25" spans="1:4" ht="24" customHeight="1">
      <c r="A25" s="488" t="s">
        <v>209</v>
      </c>
      <c r="B25" s="507">
        <v>0</v>
      </c>
      <c r="C25" s="137">
        <f>+B25*0.21</f>
        <v>0</v>
      </c>
      <c r="D25" s="283"/>
    </row>
    <row r="26" spans="1:4" ht="24" customHeight="1">
      <c r="A26" s="488" t="s">
        <v>388</v>
      </c>
      <c r="B26" s="508">
        <v>0</v>
      </c>
      <c r="C26" s="314">
        <f>+B26*0.22</f>
        <v>0</v>
      </c>
      <c r="D26" s="283"/>
    </row>
    <row r="27" spans="1:4" s="107" customFormat="1" ht="24" customHeight="1">
      <c r="A27" s="188" t="s">
        <v>349</v>
      </c>
      <c r="B27" s="122">
        <f>SUM(B19:B26)</f>
        <v>0</v>
      </c>
      <c r="C27" s="122">
        <f>SUM(C19:C26)</f>
        <v>0</v>
      </c>
      <c r="D27" s="509"/>
    </row>
    <row r="28" spans="1:3" ht="47.25" customHeight="1">
      <c r="A28" s="510" t="s">
        <v>20</v>
      </c>
      <c r="B28" s="511">
        <v>0</v>
      </c>
      <c r="C28" s="511">
        <v>0</v>
      </c>
    </row>
    <row r="29" spans="1:3" ht="43.5" customHeight="1">
      <c r="A29" s="510" t="s">
        <v>458</v>
      </c>
      <c r="B29" s="507">
        <v>0</v>
      </c>
      <c r="C29" s="512"/>
    </row>
    <row r="30" spans="1:3" ht="40.5" customHeight="1">
      <c r="A30" s="510" t="s">
        <v>138</v>
      </c>
      <c r="B30" s="507">
        <v>0</v>
      </c>
      <c r="C30" s="511"/>
    </row>
    <row r="31" spans="1:3" s="107" customFormat="1" ht="30" customHeight="1" thickBot="1">
      <c r="A31" s="513" t="s">
        <v>43</v>
      </c>
      <c r="B31" s="514">
        <f>SUM(B27:B30)</f>
        <v>0</v>
      </c>
      <c r="C31" s="514">
        <f>SUM(C27:C30)</f>
        <v>0</v>
      </c>
    </row>
    <row r="33" spans="1:3" ht="24" customHeight="1" thickBot="1">
      <c r="A33" s="247" t="s">
        <v>647</v>
      </c>
      <c r="B33" s="483"/>
      <c r="C33" s="515"/>
    </row>
    <row r="34" spans="1:3" ht="33" customHeight="1" thickTop="1">
      <c r="A34" s="516" t="s">
        <v>289</v>
      </c>
      <c r="B34" s="517">
        <f>+'DETT VE'!B9</f>
        <v>0</v>
      </c>
      <c r="C34" s="115" t="s">
        <v>389</v>
      </c>
    </row>
    <row r="35" spans="1:3" ht="71.25" customHeight="1">
      <c r="A35" s="518" t="s">
        <v>648</v>
      </c>
      <c r="B35" s="519">
        <v>0</v>
      </c>
      <c r="C35" s="115" t="s">
        <v>542</v>
      </c>
    </row>
    <row r="36" spans="1:3" ht="44.25" customHeight="1">
      <c r="A36" s="518" t="s">
        <v>649</v>
      </c>
      <c r="B36" s="519">
        <v>0</v>
      </c>
      <c r="C36" s="115" t="s">
        <v>543</v>
      </c>
    </row>
    <row r="37" ht="24" customHeight="1"/>
    <row r="39" ht="27.75" customHeight="1"/>
    <row r="43" ht="24" customHeight="1"/>
    <row r="44" ht="24" customHeight="1"/>
    <row r="45" ht="24" customHeight="1"/>
    <row r="46" ht="24" customHeight="1"/>
    <row r="47" ht="24" customHeight="1"/>
  </sheetData>
  <sheetProtection/>
  <printOptions horizontalCentered="1"/>
  <pageMargins left="0.1968503937007874" right="0.1968503937007874" top="0.3937007874015748" bottom="0.1968503937007874" header="0" footer="0.1968503937007874"/>
  <pageSetup fitToHeight="1" fitToWidth="1" orientation="portrait" paperSize="9" scale="61" r:id="rId1"/>
  <headerFooter alignWithMargins="0">
    <oddFooter>&amp;C&amp;"Times New Roman,Normale\&amp;8- STUDI RIUNITI -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Dichiarazione IVA 1995</dc:title>
  <dc:subject>Prospetti per la redazione della dichiarazione iva per l'anno 1995</dc:subject>
  <dc:creator>Matteo</dc:creator>
  <cp:keywords/>
  <dc:description/>
  <cp:lastModifiedBy>Violetta Frasnedi</cp:lastModifiedBy>
  <cp:lastPrinted>2019-02-07T16:00:51Z</cp:lastPrinted>
  <dcterms:created xsi:type="dcterms:W3CDTF">1999-01-22T10:11:43Z</dcterms:created>
  <dcterms:modified xsi:type="dcterms:W3CDTF">2021-02-18T10:55:41Z</dcterms:modified>
  <cp:category/>
  <cp:version/>
  <cp:contentType/>
  <cp:contentStatus/>
</cp:coreProperties>
</file>